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IHINDU WFL\"/>
    </mc:Choice>
  </mc:AlternateContent>
  <bookViews>
    <workbookView xWindow="0" yWindow="0" windowWidth="19200" windowHeight="8180" tabRatio="887" activeTab="4"/>
  </bookViews>
  <sheets>
    <sheet name="Cover Page " sheetId="59" r:id="rId1"/>
    <sheet name="Grand Summary " sheetId="136" r:id="rId2"/>
    <sheet name="Bill 1. P &amp; G" sheetId="13" r:id="rId3"/>
    <sheet name="Bill 2. Pipe Laying works" sheetId="123" r:id="rId4"/>
    <sheet name="Bill 3. Borehole work" sheetId="137" r:id="rId5"/>
  </sheets>
  <definedNames>
    <definedName name="_xlnm.Print_Area" localSheetId="2">'Bill 1. P &amp; G'!$A$1:$F$31</definedName>
    <definedName name="_xlnm.Print_Area" localSheetId="3">'Bill 2. Pipe Laying works'!$A$1:$F$274</definedName>
    <definedName name="_xlnm.Print_Area" localSheetId="4">'Bill 3. Borehole work'!$A$1:$F$45</definedName>
    <definedName name="_xlnm.Print_Area" localSheetId="0">'Cover Page '!$A$1:$C$50</definedName>
    <definedName name="_xlnm.Print_Area" localSheetId="1">'Grand Summary '!$B$1:$E$36</definedName>
  </definedNames>
  <calcPr calcId="162913"/>
</workbook>
</file>

<file path=xl/calcChain.xml><?xml version="1.0" encoding="utf-8"?>
<calcChain xmlns="http://schemas.openxmlformats.org/spreadsheetml/2006/main">
  <c r="D235" i="123" l="1"/>
  <c r="F8" i="137"/>
  <c r="D132" i="123" l="1"/>
  <c r="E41" i="137" l="1"/>
  <c r="D12" i="123" l="1"/>
  <c r="D33" i="123" s="1"/>
  <c r="D41" i="123"/>
  <c r="I18" i="123"/>
  <c r="D45" i="123" l="1"/>
  <c r="F43" i="137"/>
  <c r="F41" i="137"/>
  <c r="F45" i="137" s="1"/>
  <c r="E20" i="136" s="1"/>
  <c r="D11" i="137"/>
  <c r="D134" i="123" l="1"/>
  <c r="F22" i="13" l="1"/>
  <c r="F14" i="13" l="1"/>
  <c r="F24" i="13" s="1"/>
  <c r="F30" i="13" s="1"/>
  <c r="F31" i="13" s="1"/>
  <c r="E18" i="136" s="1"/>
  <c r="E21" i="136" s="1"/>
  <c r="E22" i="136" s="1"/>
  <c r="E23" i="136" s="1"/>
  <c r="E24" i="136" l="1"/>
  <c r="E25" i="136"/>
  <c r="D20" i="123"/>
  <c r="D35" i="123"/>
  <c r="D14" i="123"/>
</calcChain>
</file>

<file path=xl/sharedStrings.xml><?xml version="1.0" encoding="utf-8"?>
<sst xmlns="http://schemas.openxmlformats.org/spreadsheetml/2006/main" count="504" uniqueCount="325">
  <si>
    <t>NAIVASHA WATER &amp; SANITATION COMPANY</t>
  </si>
  <si>
    <t>Bill No</t>
  </si>
  <si>
    <t>Description</t>
  </si>
  <si>
    <t>Total Ksh.</t>
  </si>
  <si>
    <t xml:space="preserve">Preliminary and General Items </t>
  </si>
  <si>
    <t>BILL TOTAL</t>
  </si>
  <si>
    <t>Contingencies</t>
  </si>
  <si>
    <t>TOTAL CARRIED TO FORM OF BID</t>
  </si>
  <si>
    <t xml:space="preserve">SIGNATURE OF BIDDER: ……………………..………………………………………….. </t>
  </si>
  <si>
    <t>NAME OF AUTHORIZED REPRESENTATIVE: ………………………………...…………</t>
  </si>
  <si>
    <t>COMPANY STAMP: …………………………………...………………………..</t>
  </si>
  <si>
    <t>DATE: ………………………………………….……..</t>
  </si>
  <si>
    <t xml:space="preserve">BILL 1 - PRELIMINARY AND GENERAL ITEMS </t>
  </si>
  <si>
    <t>ITEM</t>
  </si>
  <si>
    <t>DESCRIPTION</t>
  </si>
  <si>
    <t>UNIT</t>
  </si>
  <si>
    <t>QTY</t>
  </si>
  <si>
    <t>RATE     (KShs)</t>
  </si>
  <si>
    <t>AMOUNT (KShs)</t>
  </si>
  <si>
    <t>CLASS A: GENERAL ITEMS</t>
  </si>
  <si>
    <t>Sign Boards</t>
  </si>
  <si>
    <t>Allow for Provision, erection and maintainance of Project Sign Boards at sites to be indicated by the Engineer within the Project Area and removal upon completion of the Contract. Details of the Sign Board are shown on Drawing.</t>
  </si>
  <si>
    <t>Nr</t>
  </si>
  <si>
    <t>Sum</t>
  </si>
  <si>
    <t>PAGE TOTAL CARRIED TO TO BILL 1 COLLECTION</t>
  </si>
  <si>
    <t>LS</t>
  </si>
  <si>
    <t>RATE (KShs)</t>
  </si>
  <si>
    <t>BILL 1 Collection Page</t>
  </si>
  <si>
    <t>Total Page 1</t>
  </si>
  <si>
    <t>Total Page 2</t>
  </si>
  <si>
    <t>BILL 1 COLLECTION  CARRIED TO GRAND SUMMARY</t>
  </si>
  <si>
    <t>ITEM      NO.</t>
  </si>
  <si>
    <t>AMOUNT    (KShs)</t>
  </si>
  <si>
    <t>Specified Requirements</t>
  </si>
  <si>
    <t>Testing of works</t>
  </si>
  <si>
    <t>PAGE TOTAL CARRIED TO COLECTION PAGE</t>
  </si>
  <si>
    <t>AMOUNT   (KShs)</t>
  </si>
  <si>
    <t>BILL 2 Collection Page</t>
  </si>
  <si>
    <t>PAGE TOTAL CARRIED TO SUMMARY PAGE</t>
  </si>
  <si>
    <t>nr</t>
  </si>
  <si>
    <t>Allow for hydrostatic pressure testing as specified for all the pipelines constructed under the contract to the satisfaction of the Engineer.</t>
  </si>
  <si>
    <t>m</t>
  </si>
  <si>
    <t xml:space="preserve">Transport from Site Store, Lay and Joint Pipes in Trench, Include for Excavation, Preparation of Surfaces, Disposal of Excavated Material, Shoring Sides of Excavation trenches, Backfilling and final Reinstatement. </t>
  </si>
  <si>
    <t>Chambers, ducts, culverts, crossings, thrust, anchor blocks, reinstatement and others pipework ancillaries</t>
  </si>
  <si>
    <t xml:space="preserve">Valve Chambers- Internal Dimensions to fit as detailed on Drawing </t>
  </si>
  <si>
    <t>Note:- Items for Work in this class shall include:-
i. Excavation, preparation of surfaces, disposal of surplus excavated material, shoring sides of excavation, backfilling and removal of redundant services.
ii. Concrete, Reinforcement, Formwork, Joints and Finishes.
iii. Include for supply and fixing of removable precast concrete cover slab, mild steel frame, lifting / opening mechanism, step irons, compacted granular fill, rendering of exposed blockwork etc;.
iv.Tips for disposal of excavated material or debris to be identified by the Contractor in liaison with the Local Authorities.</t>
  </si>
  <si>
    <t>Total Page 3</t>
  </si>
  <si>
    <t>Allow for provision of Insurance against Accident to Workmen in accordance with the Conditions of Contract</t>
  </si>
  <si>
    <t>BILL 2 - PIPE LAYING WORKS.</t>
  </si>
  <si>
    <t xml:space="preserve">CLASS B: PIPEWORK - </t>
  </si>
  <si>
    <t>Marker Posts</t>
  </si>
  <si>
    <t>Pipe Laying works</t>
  </si>
  <si>
    <t>A1001</t>
  </si>
  <si>
    <t>A1002</t>
  </si>
  <si>
    <t>A1003</t>
  </si>
  <si>
    <t>A2001</t>
  </si>
  <si>
    <t>Total Page 4</t>
  </si>
  <si>
    <r>
      <t>Supply material to fabricate and install pipe and pipe appurtenances markers as shown in the drawing.475mm below ground level 750mm above ground level reinforced in concrete class</t>
    </r>
    <r>
      <rPr>
        <sz val="10"/>
        <rFont val="Arial"/>
        <family val="2"/>
      </rPr>
      <t xml:space="preserve"> 20/25 with T10 bars</t>
    </r>
    <r>
      <rPr>
        <sz val="10"/>
        <color theme="1"/>
        <rFont val="Arial"/>
        <family val="2"/>
      </rPr>
      <t xml:space="preserve"> and as shall be directed by the project supervisor</t>
    </r>
  </si>
  <si>
    <t>LAYING OF PIPES</t>
  </si>
  <si>
    <t>Rate shall be deamed to include handling, transport, laying, and joining the following HDPE pipe and all its fittings as shown in the drawings. All HDPE pipes with diameters from 50mm upwards shall be joined using butt welding. Rate includes pipe protection and sleevework installation as shall be guided by the project supervisor.</t>
  </si>
  <si>
    <t>EXCAVATION &amp; BACKFILLING</t>
  </si>
  <si>
    <t>Allow for provision of a performance bond according to the provision of the contract</t>
  </si>
  <si>
    <t>All prices shall be quoted inclusive of VAT where applicable</t>
  </si>
  <si>
    <t xml:space="preserve">Rate to Include supply, complete with all installation sundries such as gaskets, bolts, nuts and washers for all flanged items, </t>
  </si>
  <si>
    <t>Ditto but 45 degree</t>
  </si>
  <si>
    <t>CLASS A: permits</t>
  </si>
  <si>
    <t>RENOVATION OF BOREHOLES</t>
  </si>
  <si>
    <t>Rate to provide for fishing of collapsed borehole pumps. Depth of borehole 250m.</t>
  </si>
  <si>
    <t xml:space="preserve">EQUIPING TWO BOREHOLES </t>
  </si>
  <si>
    <t>NAIVASHA  PROJECT</t>
  </si>
  <si>
    <t>C 2003</t>
  </si>
  <si>
    <t>C 2004</t>
  </si>
  <si>
    <t>C 2005</t>
  </si>
  <si>
    <t>C 2006</t>
  </si>
  <si>
    <t>C 2007</t>
  </si>
  <si>
    <t>C 2008</t>
  </si>
  <si>
    <t xml:space="preserve">KPLC </t>
  </si>
  <si>
    <t>63mm HDPE PN16 butt fussed 90 degree Elbow.PN 16</t>
  </si>
  <si>
    <t xml:space="preserve">1. VALVES </t>
  </si>
  <si>
    <t>2. ELBOWS</t>
  </si>
  <si>
    <t>3. TEES</t>
  </si>
  <si>
    <t>D2001</t>
  </si>
  <si>
    <t>D2002</t>
  </si>
  <si>
    <t>D2003</t>
  </si>
  <si>
    <t>Rate to provide for flushing of borehole. Depth of borehole 250m</t>
  </si>
  <si>
    <t>IHINDU-KINUNGI WATER SUPPLY PROJECT</t>
  </si>
  <si>
    <t>Ditto but depth 2.5 - 3.0m</t>
  </si>
  <si>
    <t>DN  32- 75mm in trenches depth 1.5m - 2.0m.</t>
  </si>
  <si>
    <t>A2002</t>
  </si>
  <si>
    <t>DN 40mm PN 12.5</t>
  </si>
  <si>
    <t>DN 32mm PN 16</t>
  </si>
  <si>
    <t>CLASS C: PIPEWORK - FITTINGS AND VALVES</t>
  </si>
  <si>
    <t>Air valve Chamber (1.5m x 1.2m) Depth n.e 1.5 m</t>
  </si>
  <si>
    <t>Thread seal</t>
  </si>
  <si>
    <t>C 2009</t>
  </si>
  <si>
    <t>C 2010</t>
  </si>
  <si>
    <t>C 2011</t>
  </si>
  <si>
    <t>C 2012</t>
  </si>
  <si>
    <t>C 2013</t>
  </si>
  <si>
    <t>C 2014</t>
  </si>
  <si>
    <t>75mm HDPE PN16 butt fussed 90 degree Elbow.PN 16</t>
  </si>
  <si>
    <t>40mm HDPE PN16 compressed 90 degree Elbow.PN 16</t>
  </si>
  <si>
    <t>32mm HDPE PN16 compressed 90 degree Elbow.PN 16</t>
  </si>
  <si>
    <t>C 2015</t>
  </si>
  <si>
    <t>C 2016</t>
  </si>
  <si>
    <t>C 2017</t>
  </si>
  <si>
    <t>C 2019</t>
  </si>
  <si>
    <t>C 2020</t>
  </si>
  <si>
    <t>C 2021</t>
  </si>
  <si>
    <t>C 2022</t>
  </si>
  <si>
    <t>Disinfection of Pipelines: flushing with clear water, filling with water containing 0.05g/l calcium hyperchlorite, left for 24 hours. This includes supply of necessary equipment, materials, chemicals and water, measurement of residual chlorine, all as specified and safe disposal of disinfecting water to Engineer's approval.</t>
  </si>
  <si>
    <t>A2003</t>
  </si>
  <si>
    <t>Allow for keeping trenches and other excavation free of water which may have entered through ground seepage, rain or by other means as directed by the Engineer.</t>
  </si>
  <si>
    <t>A2005</t>
  </si>
  <si>
    <t>ha</t>
  </si>
  <si>
    <t>Cutting of Trees</t>
  </si>
  <si>
    <t>A2006</t>
  </si>
  <si>
    <t>Girth 0.5m - 1.0m</t>
  </si>
  <si>
    <t>Girth 1.0m - 2.0m</t>
  </si>
  <si>
    <t>B2001</t>
  </si>
  <si>
    <t>B2003</t>
  </si>
  <si>
    <t>B2004</t>
  </si>
  <si>
    <t>B2005</t>
  </si>
  <si>
    <t>B2006</t>
  </si>
  <si>
    <t>B2007</t>
  </si>
  <si>
    <t>General clearance along the pipeline path, width n.e 1.5m</t>
  </si>
  <si>
    <t>A1004</t>
  </si>
  <si>
    <t>Borehole works</t>
  </si>
  <si>
    <t>32mm HDPE PN16 Compressed Tee PN 16</t>
  </si>
  <si>
    <t>Ditto but 63mmx 1''</t>
  </si>
  <si>
    <t>Ditto but 63mmx 1.25''</t>
  </si>
  <si>
    <t>Ditto but 40mmx 1''</t>
  </si>
  <si>
    <t>Heavy duty gasket</t>
  </si>
  <si>
    <t>Sq.m</t>
  </si>
  <si>
    <t>4. SADDLE CLAMPS</t>
  </si>
  <si>
    <t>75mm x 1.25'' Saddle Clamp, PN 16</t>
  </si>
  <si>
    <t>Ditto but 1''</t>
  </si>
  <si>
    <t>1.25'' hexagonal nipple</t>
  </si>
  <si>
    <t>Ditto but 1'' Peglar gate Valve</t>
  </si>
  <si>
    <t>1.25'' Peglar gate Valve</t>
  </si>
  <si>
    <t>40mm HDPE PN16 Compressed male adaptor PN 16</t>
  </si>
  <si>
    <t>Ditto but 32mm</t>
  </si>
  <si>
    <t>Ditto but 63mm</t>
  </si>
  <si>
    <t>5. HEX NIPPLES</t>
  </si>
  <si>
    <t>6. ADAPTORS</t>
  </si>
  <si>
    <t>7. REDUCERS</t>
  </si>
  <si>
    <t>21/2'' Flanged Cold Water Meter, Woltmann Type, R 160, PN 16.</t>
  </si>
  <si>
    <t>Ditto but 2"</t>
  </si>
  <si>
    <t>75mm HDPE butt fussed stub complete with flange, bolts and nuts. PN 16</t>
  </si>
  <si>
    <t>C 2031</t>
  </si>
  <si>
    <t>C 2032</t>
  </si>
  <si>
    <t>1.5'' G.I Hex Nipple, PN 16</t>
  </si>
  <si>
    <t>1.5'' Peglar gate valves, PN 16</t>
  </si>
  <si>
    <t>1.5'' A.R.I - D040-01 PN16 Combination Nylon Air Valve</t>
  </si>
  <si>
    <t>Ditto but for 63mm x 1.5''</t>
  </si>
  <si>
    <t>75mm x 1.5" HDPE Saddle clamp, PN 16</t>
  </si>
  <si>
    <t>C 2033</t>
  </si>
  <si>
    <t>C 2034</t>
  </si>
  <si>
    <t>C 2035</t>
  </si>
  <si>
    <t>C 2036</t>
  </si>
  <si>
    <t>C 2037</t>
  </si>
  <si>
    <t xml:space="preserve"> </t>
  </si>
  <si>
    <t>40mm x 3/4" HDPE Saddle clamp, PN 16</t>
  </si>
  <si>
    <t>32mm x 3/4" HDPE Saddle clamp, PN 16</t>
  </si>
  <si>
    <t>1/2'' Peglar gate valves, PN 16</t>
  </si>
  <si>
    <t>25mm x 0.5" PPR Male Adaptor, PN 16</t>
  </si>
  <si>
    <t>0.5" GI Elbow, PN 16</t>
  </si>
  <si>
    <t>0.5" Peglar water Tap, PN 16</t>
  </si>
  <si>
    <t>C 2038</t>
  </si>
  <si>
    <t>C 2039</t>
  </si>
  <si>
    <t>C 2040</t>
  </si>
  <si>
    <t>C 2041</t>
  </si>
  <si>
    <t>C 2042</t>
  </si>
  <si>
    <t>C 2043</t>
  </si>
  <si>
    <t>C 2044</t>
  </si>
  <si>
    <t>C 2045</t>
  </si>
  <si>
    <t>50mm x 3/4" HDPE Saddle clamp, PN 16</t>
  </si>
  <si>
    <t>Allow for provision of Insurance of Works and Contractor's Equipment in accordance with the General Conditions of Contract</t>
  </si>
  <si>
    <t>Item</t>
  </si>
  <si>
    <t>L.S</t>
  </si>
  <si>
    <t>Allow for provision of Third Party Insurance (including Employer's Property) all in accordance with the General Conditions of Contract.</t>
  </si>
  <si>
    <t>A1005</t>
  </si>
  <si>
    <t>A1007</t>
  </si>
  <si>
    <t>A1008</t>
  </si>
  <si>
    <t>Valve Chambers (0.7m by 0.7m)</t>
  </si>
  <si>
    <t>Pipeline Marker post</t>
  </si>
  <si>
    <t>DN  75mm PN 16</t>
  </si>
  <si>
    <t>DN 63mm PN 16</t>
  </si>
  <si>
    <t>Allow a Provisional sum of Ksh.300,000 for Environmental and Social Impact Assement for the Project. Rate to include all requisite levies for acquiring this project NEMA License</t>
  </si>
  <si>
    <t xml:space="preserve">Bills Total inclusive of Contingencies  </t>
  </si>
  <si>
    <t xml:space="preserve">Value Added Tax (VAT) </t>
  </si>
  <si>
    <t>Provisional sums</t>
  </si>
  <si>
    <t>A2004</t>
  </si>
  <si>
    <t>Total Page 5</t>
  </si>
  <si>
    <t>Permit and Levys</t>
  </si>
  <si>
    <t>Rate to provide for obtaining a Water resource Authority (WRA) Ground water abstraction permit.</t>
  </si>
  <si>
    <t>Rate to provide for test pumping and camera inspection of boreholes to determine; safe yield, positioning of pump and depths of perforated casings. Depth of borehole 250m</t>
  </si>
  <si>
    <t>Supply, transport to site, and replacement of boreholes pipes 50mm HDPE PN 16</t>
  </si>
  <si>
    <t>Borehole chambers (1.5m by 2m)</t>
  </si>
  <si>
    <t xml:space="preserve">Rate to Include supply, transportation and installation complete with all installation sundries such as gaskets, bolts, nuts and washers for all flanged items, </t>
  </si>
  <si>
    <t>0.5" sampling taps</t>
  </si>
  <si>
    <t>0.5" GI socket</t>
  </si>
  <si>
    <t xml:space="preserve">Allow a provisional sum of Ksh.112,938 to allow for settling of Kenya Power and Lighting Company(KPLC) outstanding bills to facilitate operation of boreholes. Account No: 38293080 </t>
  </si>
  <si>
    <t>Allow a provisional sum of 20,000 for Payment to facilitate KPLC publishing a public notice on shutting down powerlines to carry out borehole works</t>
  </si>
  <si>
    <t>Allow a Provisional Sum of  KShs. 200,000 for re-location of services by Telekom, KPLC and/or any other institution and for statutory costs for road/railway crossings.  Liaison with these Authorities will be the responsibility of the Contractor for the timely execution of the Works</t>
  </si>
  <si>
    <t>40mm HDPE coupling</t>
  </si>
  <si>
    <t>32mm HDPE coupling</t>
  </si>
  <si>
    <t>C 2046</t>
  </si>
  <si>
    <t>C 2047</t>
  </si>
  <si>
    <t>C 2048</t>
  </si>
  <si>
    <t>C 2049</t>
  </si>
  <si>
    <t>C 2050</t>
  </si>
  <si>
    <t>C 2051</t>
  </si>
  <si>
    <t>Nr.</t>
  </si>
  <si>
    <t>General Clearance</t>
  </si>
  <si>
    <t xml:space="preserve">Supply, transport to site, install, test and commision submersible pumps complete with motor, cable, water flow pressure gauge and fittings, control panel with power surge and pump dry run protection, for the following characteristics: Flow 4.5 m3/hr at a total head of 240 m. All vital componenents including impellers, intermediate chambers and shafts should be made from AISI 304 Stainless steel and the top and bottom housing from cast iron. The mechanical seal made from tundsten carbide. Motor size, 4kw, high efficieny "blue flux" totally enclosed fan cooled 2-pole motor complying with IEC and DIN standards.                  </t>
  </si>
  <si>
    <t>1" GI non-return valve</t>
  </si>
  <si>
    <t>Ditto but 1.25" non-return valve</t>
  </si>
  <si>
    <t>C 2052</t>
  </si>
  <si>
    <t>C 2053</t>
  </si>
  <si>
    <t>C 2054</t>
  </si>
  <si>
    <t>C 2055</t>
  </si>
  <si>
    <t>2" GI non-return valve</t>
  </si>
  <si>
    <t>Ditto but 50mmx 1.25''</t>
  </si>
  <si>
    <t>75mm x 63mm HDPE butt fused reducer PN 16</t>
  </si>
  <si>
    <t>40mm x 32mm HDPE reducing coupling PN 16</t>
  </si>
  <si>
    <t>Ditto but 3" by 2"</t>
  </si>
  <si>
    <t>75mm HDPE stub and flange PN16 complete with bolts and nuts</t>
  </si>
  <si>
    <t>8. HDPE BUTT FUSSED STUB COMPLETE WITH FLANGE</t>
  </si>
  <si>
    <t>9. AIR VALVES</t>
  </si>
  <si>
    <t>10. COUPLERS</t>
  </si>
  <si>
    <t>11. NON-RETURN VALVES</t>
  </si>
  <si>
    <t>2" Peglar Gate Valve PN 16</t>
  </si>
  <si>
    <t>12. Tank offtake Fittings</t>
  </si>
  <si>
    <t>Ditto but  63mm</t>
  </si>
  <si>
    <t>40mm HDPE PN16 Compressed Tee PN 16</t>
  </si>
  <si>
    <t>C 2001</t>
  </si>
  <si>
    <t>C 2002</t>
  </si>
  <si>
    <t>C 2023</t>
  </si>
  <si>
    <t>C 2024</t>
  </si>
  <si>
    <t>C 2025</t>
  </si>
  <si>
    <t>C 2026</t>
  </si>
  <si>
    <t>C 2027</t>
  </si>
  <si>
    <t>C 2028</t>
  </si>
  <si>
    <t>C 2029</t>
  </si>
  <si>
    <t>C 2030</t>
  </si>
  <si>
    <t>E2001</t>
  </si>
  <si>
    <t>E2002</t>
  </si>
  <si>
    <t>D2004</t>
  </si>
  <si>
    <t>D2007</t>
  </si>
  <si>
    <t>D2008</t>
  </si>
  <si>
    <t>D2009</t>
  </si>
  <si>
    <t>D2010</t>
  </si>
  <si>
    <t>D2011</t>
  </si>
  <si>
    <t>D2012</t>
  </si>
  <si>
    <t>CLASS E: Chambers and Pipe Markers</t>
  </si>
  <si>
    <t>CLASS D: CUSTOMER CONNECTIONS</t>
  </si>
  <si>
    <t>0.5" GI weldon nipple</t>
  </si>
  <si>
    <t>50mm HDPE Male Adaptor</t>
  </si>
  <si>
    <t>1.25" GI Pipe Class B</t>
  </si>
  <si>
    <t>1.5" GI Socket</t>
  </si>
  <si>
    <t>1.25" GI Elbow</t>
  </si>
  <si>
    <t>2" GI Tee</t>
  </si>
  <si>
    <t>2" GI Hex Nipple</t>
  </si>
  <si>
    <t>63mm x 50mm HDPE reducing coupling PN 16</t>
  </si>
  <si>
    <t>3" by 2.5" G.I reducing bush Class B</t>
  </si>
  <si>
    <t xml:space="preserve">21/2" G.I  pipe class B  </t>
  </si>
  <si>
    <t>2.5" Steel weldon flange Class B</t>
  </si>
  <si>
    <t>2.5" GI 90 degrees elbow Class B</t>
  </si>
  <si>
    <t>2" x 63mm HDPE Male Adaptor PN 16</t>
  </si>
  <si>
    <t>13. END COUPLERS</t>
  </si>
  <si>
    <t>C 2056</t>
  </si>
  <si>
    <t>50mm HDPE End Caps PN 16</t>
  </si>
  <si>
    <t>Ditto but 40mm</t>
  </si>
  <si>
    <t>C 2057</t>
  </si>
  <si>
    <t>C 2058</t>
  </si>
  <si>
    <t xml:space="preserve">14. WASH OUT </t>
  </si>
  <si>
    <t>C 2059</t>
  </si>
  <si>
    <t>63mm HDPE compressed Tee PN 16</t>
  </si>
  <si>
    <t>63mm HDPE PN16 Compressed male adaptor PN 16</t>
  </si>
  <si>
    <t>2'' Peglar gate Valve</t>
  </si>
  <si>
    <t>Wash Out Chamber (1.5m x 1.2m) Depth n.e 1.5m</t>
  </si>
  <si>
    <t>E2003</t>
  </si>
  <si>
    <t>E2004</t>
  </si>
  <si>
    <t>C 2060</t>
  </si>
  <si>
    <t>C 2061</t>
  </si>
  <si>
    <t>DIEHL 15mm Customer Meters, R200</t>
  </si>
  <si>
    <t>3/4'' Peglar Gate Valves, PN 16</t>
  </si>
  <si>
    <t>3/4" PPR Male Adaptor</t>
  </si>
  <si>
    <t>3/4" GI Nipple, PN 16</t>
  </si>
  <si>
    <t>D2013</t>
  </si>
  <si>
    <t>D2014</t>
  </si>
  <si>
    <t>D2015</t>
  </si>
  <si>
    <t>D2016</t>
  </si>
  <si>
    <t>25mm PPR Elbows</t>
  </si>
  <si>
    <t>1/2" GI Nipple</t>
  </si>
  <si>
    <t>D2017</t>
  </si>
  <si>
    <t>D2018</t>
  </si>
  <si>
    <t>0.5" GI Stand Pipe, 1m, PN 16</t>
  </si>
  <si>
    <t>1/2" GI Socket</t>
  </si>
  <si>
    <t>3/4 PPR Socket</t>
  </si>
  <si>
    <t>D2019</t>
  </si>
  <si>
    <t>D2020</t>
  </si>
  <si>
    <t>3/4" PPR Female Elbow</t>
  </si>
  <si>
    <t>3/4" PPR Male Elbow</t>
  </si>
  <si>
    <t>25mm PPR pipe class A 1/10 Bar</t>
  </si>
  <si>
    <t>D2005</t>
  </si>
  <si>
    <t>D2006</t>
  </si>
  <si>
    <t>BILL 3 - Borehole Works</t>
  </si>
  <si>
    <t>A3001</t>
  </si>
  <si>
    <t>A3002</t>
  </si>
  <si>
    <t>A3003</t>
  </si>
  <si>
    <t>A3004</t>
  </si>
  <si>
    <t>A3005</t>
  </si>
  <si>
    <t>A3006</t>
  </si>
  <si>
    <t>A3007</t>
  </si>
  <si>
    <t>A3008</t>
  </si>
  <si>
    <t>A3009</t>
  </si>
  <si>
    <t>A3010</t>
  </si>
  <si>
    <t>A3011</t>
  </si>
  <si>
    <t>A3012</t>
  </si>
  <si>
    <t>A3013</t>
  </si>
  <si>
    <t>A3014</t>
  </si>
  <si>
    <t>A3015</t>
  </si>
  <si>
    <t>A3016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</si>
</sst>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_-* #,##0.00_-;\-* #,##0.00_-;_-* &quot;-&quot;??_-;_-@_-"/>
    <numFmt numFmtId="165" formatCode="_ * #,##0.00_ ;_ * \-#,##0.00_ ;_ * &quot;-&quot;??_ ;_ @_ "/>
    <numFmt numFmtId="166" formatCode="_(* #,##0_);_(* \(#,##0\);_(* &quot;-&quot;??_);_(@_)"/>
    <numFmt numFmtId="167" formatCode="_-* #,##0_-;\-* #,##0_-;_-* &quot;-&quot;??_-;_-@_-"/>
    <numFmt numFmtId="168" formatCode="##,###.00"/>
    <numFmt numFmtId="169" formatCode="#,##0.0"/>
    <numFmt numFmtId="170" formatCode="_-* #,##0.00\ _€_-;\-* #,##0.00\ _€_-;_-* &quot;-&quot;??\ _€_-;_-@_-"/>
  </numFmts>
  <fonts count="38">
    <font>
      <sz val="10"/>
      <name val="Arial"/>
      <charset val="13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u/>
      <sz val="10"/>
      <name val="Arial"/>
      <family val="2"/>
    </font>
    <font>
      <b/>
      <sz val="10"/>
      <name val="Arial"/>
      <family val="2"/>
    </font>
    <font>
      <b/>
      <sz val="10"/>
      <color rgb="FFFF0000"/>
      <name val="Arial"/>
      <family val="2"/>
    </font>
    <font>
      <b/>
      <i/>
      <u/>
      <sz val="10"/>
      <name val="Arial"/>
      <family val="2"/>
    </font>
    <font>
      <sz val="10"/>
      <color theme="1"/>
      <name val="Arial"/>
      <family val="2"/>
    </font>
    <font>
      <i/>
      <u/>
      <sz val="10"/>
      <name val="Arial"/>
      <family val="2"/>
    </font>
    <font>
      <b/>
      <i/>
      <sz val="10"/>
      <name val="Arial"/>
      <family val="2"/>
    </font>
    <font>
      <sz val="10"/>
      <color rgb="FFFF0000"/>
      <name val="Arial"/>
      <family val="2"/>
    </font>
    <font>
      <sz val="10"/>
      <name val="Times New Roman"/>
      <family val="1"/>
    </font>
    <font>
      <sz val="8"/>
      <name val="Arial"/>
      <family val="2"/>
    </font>
    <font>
      <sz val="12"/>
      <name val="Arial"/>
      <family val="2"/>
    </font>
    <font>
      <b/>
      <sz val="14"/>
      <name val="Arial"/>
      <family val="2"/>
    </font>
    <font>
      <sz val="10"/>
      <color indexed="8"/>
      <name val="Arial"/>
      <family val="2"/>
    </font>
    <font>
      <b/>
      <sz val="12"/>
      <name val="Arial"/>
      <family val="2"/>
    </font>
    <font>
      <b/>
      <sz val="18"/>
      <color rgb="FF000000"/>
      <name val="Arial"/>
      <family val="2"/>
    </font>
    <font>
      <b/>
      <sz val="12"/>
      <name val="Times New Roman"/>
      <family val="1"/>
    </font>
    <font>
      <b/>
      <sz val="18"/>
      <color rgb="FF0070C0"/>
      <name val="Times New Roman"/>
      <family val="1"/>
    </font>
    <font>
      <sz val="11"/>
      <color theme="1"/>
      <name val="Calibri"/>
      <family val="2"/>
      <scheme val="minor"/>
    </font>
    <font>
      <sz val="12"/>
      <name val="宋体"/>
      <charset val="134"/>
    </font>
    <font>
      <sz val="11"/>
      <color theme="1"/>
      <name val="Calibri"/>
      <family val="2"/>
    </font>
    <font>
      <sz val="11"/>
      <color indexed="8"/>
      <name val="Calibri"/>
      <family val="2"/>
    </font>
    <font>
      <u/>
      <sz val="10"/>
      <color indexed="12"/>
      <name val="Tahoma"/>
      <family val="2"/>
    </font>
    <font>
      <sz val="10"/>
      <name val="Arial"/>
      <family val="2"/>
    </font>
    <font>
      <b/>
      <i/>
      <sz val="10"/>
      <color theme="1"/>
      <name val="Arial"/>
      <family val="2"/>
    </font>
    <font>
      <b/>
      <sz val="10"/>
      <color theme="1"/>
      <name val="Arial"/>
      <family val="2"/>
    </font>
    <font>
      <i/>
      <u/>
      <sz val="10"/>
      <color theme="1"/>
      <name val="Arial"/>
      <family val="2"/>
    </font>
    <font>
      <b/>
      <sz val="11"/>
      <name val="Arial"/>
      <family val="2"/>
    </font>
    <font>
      <b/>
      <u/>
      <sz val="11"/>
      <name val="Arial"/>
      <family val="2"/>
    </font>
    <font>
      <u/>
      <sz val="10"/>
      <color theme="1"/>
      <name val="Arial"/>
      <family val="2"/>
    </font>
    <font>
      <b/>
      <sz val="10"/>
      <name val="Times New Roman"/>
      <family val="1"/>
    </font>
    <font>
      <sz val="10"/>
      <color theme="1"/>
      <name val="Times New Roman"/>
      <family val="1"/>
    </font>
    <font>
      <sz val="11"/>
      <color theme="1"/>
      <name val="Georgia"/>
      <family val="1"/>
    </font>
  </fonts>
  <fills count="3">
    <fill>
      <patternFill patternType="none"/>
    </fill>
    <fill>
      <patternFill patternType="gray125"/>
    </fill>
    <fill>
      <patternFill patternType="solid">
        <fgColor theme="0"/>
        <bgColor indexed="64"/>
      </patternFill>
    </fill>
  </fills>
  <borders count="61">
    <border>
      <left/>
      <right/>
      <top/>
      <bottom/>
      <diagonal/>
    </border>
    <border>
      <left/>
      <right style="medium">
        <color auto="1"/>
      </right>
      <top style="medium">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top/>
      <bottom/>
      <diagonal/>
    </border>
    <border>
      <left style="thin">
        <color auto="1"/>
      </left>
      <right style="thin">
        <color auto="1"/>
      </right>
      <top style="thin">
        <color auto="1"/>
      </top>
      <bottom/>
      <diagonal/>
    </border>
    <border>
      <left/>
      <right style="medium">
        <color auto="1"/>
      </right>
      <top/>
      <bottom style="medium">
        <color auto="1"/>
      </bottom>
      <diagonal/>
    </border>
    <border>
      <left style="double">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double">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double">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right/>
      <top style="hair">
        <color auto="1"/>
      </top>
      <bottom/>
      <diagonal/>
    </border>
    <border>
      <left/>
      <right/>
      <top style="thin">
        <color indexed="64"/>
      </top>
      <bottom style="thin">
        <color indexed="64"/>
      </bottom>
      <diagonal/>
    </border>
    <border>
      <left style="thin">
        <color auto="1"/>
      </left>
      <right/>
      <top/>
      <bottom style="double">
        <color indexed="64"/>
      </bottom>
      <diagonal/>
    </border>
    <border>
      <left style="thin">
        <color auto="1"/>
      </left>
      <right style="thin">
        <color auto="1"/>
      </right>
      <top style="thin">
        <color auto="1"/>
      </top>
      <bottom style="double">
        <color indexed="64"/>
      </bottom>
      <diagonal/>
    </border>
    <border>
      <left style="thin">
        <color indexed="64"/>
      </left>
      <right/>
      <top style="thin">
        <color auto="1"/>
      </top>
      <bottom style="double">
        <color indexed="64"/>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auto="1"/>
      </left>
      <right style="medium">
        <color indexed="64"/>
      </right>
      <top/>
      <bottom style="medium">
        <color indexed="64"/>
      </bottom>
      <diagonal/>
    </border>
    <border>
      <left style="thin">
        <color indexed="64"/>
      </left>
      <right style="thin">
        <color auto="1"/>
      </right>
      <top style="medium">
        <color indexed="64"/>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style="double">
        <color auto="1"/>
      </left>
      <right/>
      <top style="hair">
        <color auto="1"/>
      </top>
      <bottom style="double">
        <color auto="1"/>
      </bottom>
      <diagonal/>
    </border>
    <border>
      <left/>
      <right/>
      <top style="thin">
        <color indexed="64"/>
      </top>
      <bottom/>
      <diagonal/>
    </border>
    <border>
      <left style="thin">
        <color indexed="64"/>
      </left>
      <right/>
      <top style="double">
        <color indexed="64"/>
      </top>
      <bottom style="double">
        <color indexed="64"/>
      </bottom>
      <diagonal/>
    </border>
    <border>
      <left style="thin">
        <color auto="1"/>
      </left>
      <right style="medium">
        <color indexed="64"/>
      </right>
      <top style="medium">
        <color indexed="64"/>
      </top>
      <bottom style="double">
        <color indexed="64"/>
      </bottom>
      <diagonal/>
    </border>
    <border>
      <left style="medium">
        <color indexed="64"/>
      </left>
      <right/>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style="thin">
        <color indexed="64"/>
      </top>
      <bottom style="double">
        <color indexed="64"/>
      </bottom>
      <diagonal/>
    </border>
    <border>
      <left style="thin">
        <color auto="1"/>
      </left>
      <right style="medium">
        <color indexed="64"/>
      </right>
      <top style="thin">
        <color indexed="64"/>
      </top>
      <bottom style="double">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thin">
        <color auto="1"/>
      </top>
      <bottom style="double">
        <color indexed="64"/>
      </bottom>
      <diagonal/>
    </border>
    <border>
      <left style="thin">
        <color auto="1"/>
      </left>
      <right style="medium">
        <color indexed="64"/>
      </right>
      <top/>
      <bottom style="double">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double">
        <color auto="1"/>
      </left>
      <right/>
      <top/>
      <bottom style="hair">
        <color auto="1"/>
      </bottom>
      <diagonal/>
    </border>
    <border>
      <left/>
      <right/>
      <top/>
      <bottom style="hair">
        <color auto="1"/>
      </bottom>
      <diagonal/>
    </border>
    <border>
      <left style="thin">
        <color indexed="64"/>
      </left>
      <right/>
      <top style="hair">
        <color auto="1"/>
      </top>
      <bottom style="thin">
        <color auto="1"/>
      </bottom>
      <diagonal/>
    </border>
  </borders>
  <cellStyleXfs count="263">
    <xf numFmtId="0" fontId="0" fillId="0" borderId="0"/>
    <xf numFmtId="0" fontId="23" fillId="0" borderId="0"/>
    <xf numFmtId="43" fontId="28" fillId="0" borderId="0" applyFont="0" applyFill="0" applyBorder="0" applyAlignment="0" applyProtection="0"/>
    <xf numFmtId="0" fontId="28" fillId="0" borderId="0" applyFont="0" applyFill="0" applyBorder="0" applyAlignment="0" applyProtection="0"/>
    <xf numFmtId="9" fontId="28" fillId="0" borderId="0" applyFont="0" applyFill="0" applyBorder="0" applyAlignment="0" applyProtection="0"/>
    <xf numFmtId="0" fontId="23" fillId="0" borderId="0"/>
    <xf numFmtId="0" fontId="23" fillId="0" borderId="0"/>
    <xf numFmtId="165" fontId="28" fillId="0" borderId="0" applyFont="0" applyFill="0" applyBorder="0" applyAlignment="0" applyProtection="0"/>
    <xf numFmtId="165" fontId="28" fillId="0" borderId="0" applyFont="0" applyFill="0" applyBorder="0" applyAlignment="0" applyProtection="0"/>
    <xf numFmtId="0" fontId="23" fillId="0" borderId="0"/>
    <xf numFmtId="0" fontId="28" fillId="0" borderId="0" applyFont="0" applyFill="0" applyBorder="0" applyAlignment="0" applyProtection="0"/>
    <xf numFmtId="0" fontId="14" fillId="0" borderId="0"/>
    <xf numFmtId="0" fontId="23" fillId="0" borderId="0"/>
    <xf numFmtId="0" fontId="14" fillId="0" borderId="0"/>
    <xf numFmtId="165" fontId="23" fillId="0" borderId="0" applyFont="0" applyFill="0" applyBorder="0" applyAlignment="0" applyProtection="0"/>
    <xf numFmtId="0" fontId="23" fillId="0" borderId="0"/>
    <xf numFmtId="165" fontId="23" fillId="0" borderId="0" applyFont="0" applyFill="0" applyBorder="0" applyAlignment="0" applyProtection="0"/>
    <xf numFmtId="165" fontId="24" fillId="0" borderId="0" applyFont="0" applyFill="0" applyBorder="0" applyAlignment="0" applyProtection="0">
      <alignment vertical="center"/>
    </xf>
    <xf numFmtId="0" fontId="23" fillId="0" borderId="0"/>
    <xf numFmtId="165" fontId="23" fillId="0" borderId="0" applyFont="0" applyFill="0" applyBorder="0" applyAlignment="0" applyProtection="0"/>
    <xf numFmtId="165" fontId="23" fillId="0" borderId="0" applyFont="0" applyFill="0" applyBorder="0" applyAlignment="0" applyProtection="0"/>
    <xf numFmtId="164" fontId="23" fillId="0" borderId="0" applyFont="0" applyFill="0" applyBorder="0" applyAlignment="0" applyProtection="0"/>
    <xf numFmtId="43" fontId="23" fillId="0" borderId="0" applyFont="0" applyFill="0" applyBorder="0" applyAlignment="0" applyProtection="0"/>
    <xf numFmtId="165" fontId="26" fillId="0" borderId="0" applyFont="0" applyFill="0" applyBorder="0" applyAlignment="0" applyProtection="0"/>
    <xf numFmtId="43" fontId="24" fillId="0" borderId="0" applyFont="0" applyFill="0" applyBorder="0" applyAlignment="0" applyProtection="0">
      <alignment vertical="center"/>
    </xf>
    <xf numFmtId="165" fontId="28" fillId="0" borderId="0" applyFont="0" applyFill="0" applyBorder="0" applyAlignment="0" applyProtection="0"/>
    <xf numFmtId="165" fontId="24" fillId="0" borderId="0" applyFont="0" applyFill="0" applyBorder="0" applyAlignment="0" applyProtection="0">
      <alignment vertical="center"/>
    </xf>
    <xf numFmtId="165" fontId="28" fillId="0" borderId="0" applyFont="0" applyFill="0" applyBorder="0" applyAlignment="0" applyProtection="0"/>
    <xf numFmtId="164" fontId="26" fillId="0" borderId="0" applyFont="0" applyFill="0" applyBorder="0" applyAlignment="0" applyProtection="0"/>
    <xf numFmtId="165" fontId="23" fillId="0" borderId="0" applyFont="0" applyFill="0" applyBorder="0" applyAlignment="0" applyProtection="0"/>
    <xf numFmtId="43" fontId="23" fillId="0" borderId="0" applyFont="0" applyFill="0" applyBorder="0" applyAlignment="0" applyProtection="0"/>
    <xf numFmtId="164" fontId="28" fillId="0" borderId="0" applyFont="0" applyFill="0" applyBorder="0" applyAlignment="0" applyProtection="0"/>
    <xf numFmtId="43" fontId="14" fillId="0" borderId="0" applyFont="0" applyFill="0" applyBorder="0" applyAlignment="0" applyProtection="0"/>
    <xf numFmtId="43"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43" fontId="28" fillId="0" borderId="0" applyFont="0" applyFill="0" applyBorder="0" applyAlignment="0" applyProtection="0"/>
    <xf numFmtId="165" fontId="28" fillId="0" borderId="0" applyFont="0" applyFill="0" applyBorder="0" applyAlignment="0" applyProtection="0"/>
    <xf numFmtId="0" fontId="28" fillId="0" borderId="0" applyBorder="0">
      <alignment vertical="center"/>
    </xf>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4" fontId="26" fillId="0" borderId="0" applyFont="0" applyFill="0" applyBorder="0" applyAlignment="0" applyProtection="0"/>
    <xf numFmtId="43" fontId="28" fillId="0" borderId="0" applyFont="0" applyFill="0" applyBorder="0" applyAlignment="0" applyProtection="0"/>
    <xf numFmtId="43" fontId="25" fillId="0" borderId="0" applyFont="0" applyFill="0" applyBorder="0" applyAlignment="0" applyProtection="0"/>
    <xf numFmtId="165" fontId="25" fillId="0" borderId="0" applyFont="0" applyFill="0" applyBorder="0" applyAlignment="0" applyProtection="0"/>
    <xf numFmtId="165" fontId="14" fillId="0" borderId="0" applyFont="0" applyFill="0" applyBorder="0" applyAlignment="0" applyProtection="0"/>
    <xf numFmtId="164" fontId="28" fillId="0" borderId="0" applyFont="0" applyFill="0" applyBorder="0" applyAlignment="0" applyProtection="0"/>
    <xf numFmtId="165" fontId="25"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43" fontId="26" fillId="0" borderId="0" applyFont="0" applyFill="0" applyBorder="0" applyAlignment="0" applyProtection="0"/>
    <xf numFmtId="165" fontId="26" fillId="0" borderId="0" applyFont="0" applyFill="0" applyBorder="0" applyAlignment="0" applyProtection="0"/>
    <xf numFmtId="0" fontId="23" fillId="0" borderId="0"/>
    <xf numFmtId="164" fontId="23" fillId="0" borderId="0" applyFont="0" applyFill="0" applyBorder="0" applyAlignment="0" applyProtection="0"/>
    <xf numFmtId="0" fontId="25" fillId="0" borderId="0"/>
    <xf numFmtId="164" fontId="23" fillId="0" borderId="0" applyFont="0" applyFill="0" applyBorder="0" applyAlignment="0" applyProtection="0"/>
    <xf numFmtId="164" fontId="28" fillId="0" borderId="0" applyFont="0" applyFill="0" applyBorder="0" applyAlignment="0" applyProtection="0"/>
    <xf numFmtId="0" fontId="27" fillId="0" borderId="0" applyNumberFormat="0" applyFill="0" applyBorder="0" applyAlignment="0" applyProtection="0">
      <alignment vertical="top"/>
      <protection locked="0"/>
    </xf>
    <xf numFmtId="0" fontId="28" fillId="0" borderId="0">
      <alignment vertical="center"/>
    </xf>
    <xf numFmtId="0" fontId="28" fillId="0" borderId="0"/>
    <xf numFmtId="0" fontId="28" fillId="0" borderId="0"/>
    <xf numFmtId="0" fontId="14" fillId="0" borderId="0"/>
    <xf numFmtId="0" fontId="28" fillId="0" borderId="0"/>
    <xf numFmtId="0" fontId="28" fillId="0" borderId="0"/>
    <xf numFmtId="0" fontId="28" fillId="0" borderId="0"/>
    <xf numFmtId="0" fontId="28" fillId="0" borderId="0"/>
    <xf numFmtId="0" fontId="23" fillId="0" borderId="0"/>
    <xf numFmtId="0" fontId="28" fillId="0" borderId="0">
      <alignment vertical="center"/>
    </xf>
    <xf numFmtId="0" fontId="28" fillId="0" borderId="0"/>
    <xf numFmtId="0" fontId="14" fillId="0" borderId="0"/>
    <xf numFmtId="0" fontId="14" fillId="0" borderId="0"/>
    <xf numFmtId="0" fontId="23" fillId="0" borderId="0"/>
    <xf numFmtId="0" fontId="23" fillId="0" borderId="0"/>
    <xf numFmtId="0" fontId="1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xf numFmtId="0" fontId="25" fillId="0" borderId="0"/>
    <xf numFmtId="0" fontId="14" fillId="0" borderId="0"/>
    <xf numFmtId="0" fontId="28" fillId="0" borderId="0"/>
    <xf numFmtId="0" fontId="28" fillId="0" borderId="0"/>
    <xf numFmtId="0" fontId="23" fillId="0" borderId="0"/>
    <xf numFmtId="0" fontId="28" fillId="0" borderId="0"/>
    <xf numFmtId="0" fontId="14" fillId="0" borderId="0"/>
    <xf numFmtId="0" fontId="28" fillId="0" borderId="0"/>
    <xf numFmtId="9" fontId="28" fillId="0" borderId="0" applyFont="0" applyFill="0" applyBorder="0" applyAlignment="0" applyProtection="0"/>
    <xf numFmtId="9" fontId="26"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43"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16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170" fontId="1" fillId="0" borderId="0" applyFont="0" applyFill="0" applyBorder="0" applyAlignment="0" applyProtection="0"/>
    <xf numFmtId="43" fontId="28" fillId="0" borderId="0" applyFont="0" applyFill="0" applyBorder="0" applyAlignment="0" applyProtection="0"/>
    <xf numFmtId="0" fontId="1" fillId="0" borderId="0"/>
    <xf numFmtId="4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0" fontId="37" fillId="0" borderId="0"/>
    <xf numFmtId="0" fontId="28" fillId="0" borderId="0"/>
    <xf numFmtId="0" fontId="37" fillId="0" borderId="0"/>
    <xf numFmtId="0" fontId="24" fillId="0" borderId="0"/>
    <xf numFmtId="9" fontId="26" fillId="0" borderId="0" applyFont="0" applyFill="0" applyBorder="0" applyAlignment="0" applyProtection="0"/>
    <xf numFmtId="9" fontId="28" fillId="0" borderId="0" applyFont="0" applyFill="0" applyBorder="0" applyAlignment="0" applyProtection="0"/>
    <xf numFmtId="164" fontId="28" fillId="0" borderId="0" applyFont="0" applyFill="0" applyBorder="0" applyAlignment="0" applyProtection="0"/>
    <xf numFmtId="0" fontId="28" fillId="0" borderId="0"/>
    <xf numFmtId="43" fontId="14" fillId="0" borderId="0" applyFont="0" applyFill="0" applyBorder="0" applyAlignment="0" applyProtection="0"/>
    <xf numFmtId="0" fontId="28" fillId="0" borderId="0"/>
    <xf numFmtId="43" fontId="28" fillId="0" borderId="0" applyFont="0" applyFill="0" applyBorder="0" applyAlignment="0" applyProtection="0"/>
    <xf numFmtId="43" fontId="28" fillId="0" borderId="0" applyFont="0" applyFill="0" applyBorder="0" applyAlignment="0" applyProtection="0"/>
    <xf numFmtId="164" fontId="1" fillId="0" borderId="0" applyFont="0" applyFill="0" applyBorder="0" applyAlignment="0" applyProtection="0"/>
    <xf numFmtId="0" fontId="28" fillId="0" borderId="0"/>
    <xf numFmtId="43" fontId="26" fillId="0" borderId="0" applyFont="0" applyFill="0" applyBorder="0" applyAlignment="0" applyProtection="0"/>
    <xf numFmtId="43" fontId="26"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0" fontId="28" fillId="0" borderId="0"/>
  </cellStyleXfs>
  <cellXfs count="404">
    <xf numFmtId="0" fontId="0" fillId="0" borderId="0" xfId="0"/>
    <xf numFmtId="4" fontId="0" fillId="0" borderId="0" xfId="2" applyNumberFormat="1" applyFont="1" applyBorder="1" applyAlignment="1">
      <alignment vertical="top"/>
    </xf>
    <xf numFmtId="0" fontId="0" fillId="0" borderId="0" xfId="0" applyAlignment="1">
      <alignment vertical="top"/>
    </xf>
    <xf numFmtId="3" fontId="0" fillId="0" borderId="0" xfId="47" applyNumberFormat="1" applyFont="1" applyBorder="1" applyAlignment="1">
      <alignment vertical="top"/>
    </xf>
    <xf numFmtId="0" fontId="7" fillId="0" borderId="0" xfId="0" applyFont="1" applyAlignment="1">
      <alignment vertical="top"/>
    </xf>
    <xf numFmtId="0" fontId="0" fillId="0" borderId="0" xfId="0" applyAlignment="1">
      <alignment vertical="center"/>
    </xf>
    <xf numFmtId="0" fontId="7" fillId="0" borderId="0" xfId="0" applyFont="1" applyAlignment="1">
      <alignment horizontal="center"/>
    </xf>
    <xf numFmtId="43" fontId="19" fillId="0" borderId="3" xfId="2" applyFont="1" applyFill="1" applyBorder="1" applyAlignment="1">
      <alignment vertical="center"/>
    </xf>
    <xf numFmtId="4" fontId="16" fillId="0" borderId="0" xfId="59" applyNumberFormat="1" applyFont="1" applyFill="1" applyAlignment="1">
      <alignment vertical="center"/>
    </xf>
    <xf numFmtId="0" fontId="20" fillId="0" borderId="0" xfId="0" applyFont="1" applyAlignment="1">
      <alignment horizontal="left" vertical="center" indent="14"/>
    </xf>
    <xf numFmtId="0" fontId="21" fillId="0" borderId="0" xfId="0" applyFont="1" applyAlignment="1">
      <alignment vertical="center"/>
    </xf>
    <xf numFmtId="0" fontId="22" fillId="0" borderId="0" xfId="0" applyFont="1" applyAlignment="1">
      <alignment horizontal="left" vertical="center"/>
    </xf>
    <xf numFmtId="0" fontId="19" fillId="0" borderId="0" xfId="0" applyFont="1" applyAlignment="1">
      <alignment horizontal="center"/>
    </xf>
    <xf numFmtId="0" fontId="0" fillId="0" borderId="0" xfId="62" applyFont="1" applyProtection="1">
      <protection locked="0"/>
    </xf>
    <xf numFmtId="4" fontId="0" fillId="0" borderId="0" xfId="2" applyNumberFormat="1" applyFont="1" applyBorder="1" applyAlignment="1" applyProtection="1">
      <protection locked="0"/>
    </xf>
    <xf numFmtId="0" fontId="10" fillId="0" borderId="0" xfId="62" applyFont="1" applyProtection="1">
      <protection locked="0"/>
    </xf>
    <xf numFmtId="0" fontId="13" fillId="0" borderId="0" xfId="62" applyFont="1" applyProtection="1">
      <protection locked="0"/>
    </xf>
    <xf numFmtId="0" fontId="0" fillId="0" borderId="0" xfId="62" applyFont="1" applyAlignment="1" applyProtection="1">
      <alignment vertical="center"/>
      <protection locked="0"/>
    </xf>
    <xf numFmtId="0" fontId="17" fillId="0" borderId="0" xfId="0" applyFont="1" applyAlignment="1">
      <alignment horizontal="center"/>
    </xf>
    <xf numFmtId="0" fontId="0" fillId="2" borderId="0" xfId="62" applyFont="1" applyFill="1" applyProtection="1">
      <protection locked="0"/>
    </xf>
    <xf numFmtId="0" fontId="13" fillId="0" borderId="0" xfId="62" applyFont="1" applyAlignment="1" applyProtection="1">
      <alignment vertical="center"/>
      <protection locked="0"/>
    </xf>
    <xf numFmtId="167" fontId="0" fillId="0" borderId="0" xfId="0" applyNumberFormat="1" applyAlignment="1">
      <alignment horizontal="center" vertical="top"/>
    </xf>
    <xf numFmtId="0" fontId="0" fillId="0" borderId="0" xfId="0" applyAlignment="1">
      <alignment horizontal="center" vertical="top"/>
    </xf>
    <xf numFmtId="0" fontId="0" fillId="0" borderId="0" xfId="0" applyAlignment="1">
      <alignment vertical="top" wrapText="1"/>
    </xf>
    <xf numFmtId="3" fontId="0" fillId="0" borderId="0" xfId="0" applyNumberFormat="1" applyAlignment="1">
      <alignment horizontal="center" vertical="top"/>
    </xf>
    <xf numFmtId="167" fontId="0" fillId="0" borderId="0" xfId="0" applyNumberFormat="1" applyAlignment="1">
      <alignment vertical="top" wrapText="1"/>
    </xf>
    <xf numFmtId="167" fontId="0" fillId="0" borderId="0" xfId="0" applyNumberFormat="1" applyAlignment="1">
      <alignment vertical="top"/>
    </xf>
    <xf numFmtId="167" fontId="7" fillId="0" borderId="0" xfId="0" applyNumberFormat="1" applyFont="1" applyAlignment="1">
      <alignment vertical="top"/>
    </xf>
    <xf numFmtId="0" fontId="6" fillId="0" borderId="0" xfId="0" applyFont="1" applyAlignment="1">
      <alignment horizontal="left" vertical="top" wrapText="1"/>
    </xf>
    <xf numFmtId="0" fontId="6" fillId="0" borderId="0" xfId="0" applyFont="1" applyAlignment="1">
      <alignment vertical="top" wrapText="1"/>
    </xf>
    <xf numFmtId="0" fontId="10" fillId="0" borderId="0" xfId="0" applyFont="1" applyAlignment="1">
      <alignment horizontal="left" vertical="top" wrapText="1"/>
    </xf>
    <xf numFmtId="167" fontId="28" fillId="0" borderId="0" xfId="0" applyNumberFormat="1" applyFont="1" applyAlignment="1">
      <alignment horizontal="left" vertical="top" wrapText="1"/>
    </xf>
    <xf numFmtId="0" fontId="7" fillId="0" borderId="0" xfId="0" applyFont="1" applyAlignment="1">
      <alignment horizontal="center" vertical="top" wrapText="1"/>
    </xf>
    <xf numFmtId="0" fontId="7" fillId="0" borderId="0" xfId="0" applyFont="1" applyAlignment="1">
      <alignment vertical="top" wrapText="1"/>
    </xf>
    <xf numFmtId="0" fontId="7" fillId="0" borderId="10" xfId="0" applyFont="1" applyBorder="1" applyAlignment="1">
      <alignment horizontal="center" vertical="top" wrapText="1"/>
    </xf>
    <xf numFmtId="0" fontId="28" fillId="0" borderId="10" xfId="0" applyFont="1" applyBorder="1" applyAlignment="1">
      <alignment horizontal="center" vertical="center"/>
    </xf>
    <xf numFmtId="167" fontId="7" fillId="0" borderId="10" xfId="0" applyNumberFormat="1" applyFont="1" applyBorder="1" applyAlignment="1">
      <alignment horizontal="center" vertical="top"/>
    </xf>
    <xf numFmtId="3" fontId="7" fillId="0" borderId="10" xfId="2" applyNumberFormat="1" applyFont="1" applyBorder="1" applyAlignment="1" applyProtection="1">
      <alignment horizontal="center" vertical="top" wrapText="1"/>
    </xf>
    <xf numFmtId="167" fontId="7" fillId="0" borderId="10" xfId="47" applyNumberFormat="1" applyFont="1" applyBorder="1" applyAlignment="1" applyProtection="1">
      <alignment vertical="top"/>
      <protection locked="0"/>
    </xf>
    <xf numFmtId="167" fontId="28" fillId="0" borderId="10" xfId="47" applyNumberFormat="1" applyFont="1" applyFill="1" applyBorder="1" applyAlignment="1" applyProtection="1">
      <alignment vertical="center"/>
      <protection locked="0"/>
    </xf>
    <xf numFmtId="0" fontId="7" fillId="0" borderId="27" xfId="0" applyFont="1" applyBorder="1" applyAlignment="1" applyProtection="1">
      <alignment horizontal="center" vertical="top"/>
      <protection locked="0"/>
    </xf>
    <xf numFmtId="0" fontId="7" fillId="0" borderId="28" xfId="0" applyFont="1" applyBorder="1" applyAlignment="1" applyProtection="1">
      <alignment vertical="top" wrapText="1"/>
      <protection locked="0"/>
    </xf>
    <xf numFmtId="3" fontId="7" fillId="0" borderId="29" xfId="2" applyNumberFormat="1" applyFont="1" applyBorder="1" applyAlignment="1" applyProtection="1">
      <alignment horizontal="center" vertical="top"/>
      <protection locked="0"/>
    </xf>
    <xf numFmtId="3" fontId="7" fillId="0" borderId="29" xfId="2" applyNumberFormat="1" applyFont="1" applyFill="1" applyBorder="1" applyAlignment="1" applyProtection="1">
      <alignment vertical="top"/>
      <protection locked="0"/>
    </xf>
    <xf numFmtId="43" fontId="7" fillId="0" borderId="30" xfId="2" applyFont="1" applyBorder="1" applyAlignment="1" applyProtection="1">
      <alignment vertical="top"/>
      <protection locked="0"/>
    </xf>
    <xf numFmtId="0" fontId="7" fillId="0" borderId="27" xfId="0" applyFont="1" applyBorder="1" applyAlignment="1">
      <alignment horizontal="center" vertical="center"/>
    </xf>
    <xf numFmtId="3" fontId="7" fillId="0" borderId="29" xfId="2" applyNumberFormat="1" applyFont="1" applyFill="1" applyBorder="1" applyAlignment="1" applyProtection="1">
      <alignment vertical="center"/>
    </xf>
    <xf numFmtId="164" fontId="7" fillId="0" borderId="30" xfId="2" applyNumberFormat="1" applyFont="1" applyBorder="1" applyAlignment="1" applyProtection="1">
      <alignment vertical="center"/>
      <protection locked="0"/>
    </xf>
    <xf numFmtId="0" fontId="28" fillId="0" borderId="0" xfId="62" applyAlignment="1">
      <alignment horizontal="center" vertical="center"/>
    </xf>
    <xf numFmtId="0" fontId="0" fillId="0" borderId="0" xfId="62" applyFont="1" applyAlignment="1" applyProtection="1">
      <alignment horizontal="center"/>
      <protection locked="0"/>
    </xf>
    <xf numFmtId="0" fontId="7" fillId="0" borderId="10" xfId="62" applyFont="1" applyBorder="1" applyAlignment="1">
      <alignment horizontal="center" vertical="top" wrapText="1"/>
    </xf>
    <xf numFmtId="0" fontId="7" fillId="0" borderId="10" xfId="93" applyFont="1" applyBorder="1" applyAlignment="1">
      <alignment horizontal="center" vertical="center"/>
    </xf>
    <xf numFmtId="0" fontId="28" fillId="0" borderId="10" xfId="62" applyBorder="1" applyAlignment="1">
      <alignment horizontal="center" vertical="top"/>
    </xf>
    <xf numFmtId="0" fontId="28" fillId="0" borderId="10" xfId="62" applyBorder="1" applyAlignment="1">
      <alignment horizontal="center" vertical="top" wrapText="1"/>
    </xf>
    <xf numFmtId="0" fontId="28" fillId="0" borderId="10" xfId="62" applyBorder="1" applyAlignment="1">
      <alignment horizontal="center" vertical="center" wrapText="1"/>
    </xf>
    <xf numFmtId="0" fontId="0" fillId="0" borderId="10" xfId="62" applyFont="1" applyBorder="1" applyAlignment="1">
      <alignment horizontal="center" vertical="top" wrapText="1"/>
    </xf>
    <xf numFmtId="0" fontId="0" fillId="0" borderId="10" xfId="93" applyFont="1" applyBorder="1" applyAlignment="1">
      <alignment horizontal="center" vertical="center"/>
    </xf>
    <xf numFmtId="0" fontId="7" fillId="0" borderId="10" xfId="62" applyFont="1" applyBorder="1" applyAlignment="1">
      <alignment vertical="center"/>
    </xf>
    <xf numFmtId="0" fontId="28" fillId="0" borderId="10" xfId="62" applyBorder="1" applyAlignment="1">
      <alignment horizontal="center" vertical="center"/>
    </xf>
    <xf numFmtId="0" fontId="30" fillId="0" borderId="10" xfId="62" applyFont="1" applyBorder="1" applyAlignment="1">
      <alignment horizontal="center" vertical="top" wrapText="1"/>
    </xf>
    <xf numFmtId="0" fontId="10" fillId="2" borderId="10" xfId="62" applyFont="1" applyFill="1" applyBorder="1" applyAlignment="1">
      <alignment horizontal="center" vertical="center"/>
    </xf>
    <xf numFmtId="0" fontId="28" fillId="0" borderId="0" xfId="62" applyAlignment="1">
      <alignment vertical="top" wrapText="1"/>
    </xf>
    <xf numFmtId="0" fontId="7" fillId="0" borderId="10" xfId="62" applyFont="1" applyBorder="1" applyAlignment="1">
      <alignment vertical="top" wrapText="1"/>
    </xf>
    <xf numFmtId="0" fontId="8" fillId="2" borderId="10" xfId="62" applyFont="1" applyFill="1" applyBorder="1" applyAlignment="1">
      <alignment vertical="top" wrapText="1"/>
    </xf>
    <xf numFmtId="0" fontId="29" fillId="0" borderId="10" xfId="93" applyFont="1" applyBorder="1" applyAlignment="1">
      <alignment horizontal="left" vertical="center" wrapText="1"/>
    </xf>
    <xf numFmtId="0" fontId="9" fillId="0" borderId="10" xfId="62" applyFont="1" applyBorder="1" applyAlignment="1">
      <alignment vertical="top" wrapText="1"/>
    </xf>
    <xf numFmtId="0" fontId="28" fillId="0" borderId="10" xfId="62" applyBorder="1" applyAlignment="1">
      <alignment vertical="top" wrapText="1"/>
    </xf>
    <xf numFmtId="0" fontId="28" fillId="2" borderId="10" xfId="93" applyFill="1" applyBorder="1" applyAlignment="1">
      <alignment vertical="center" wrapText="1"/>
    </xf>
    <xf numFmtId="0" fontId="9" fillId="2" borderId="10" xfId="93" applyFont="1" applyFill="1" applyBorder="1" applyAlignment="1">
      <alignment vertical="center" wrapText="1"/>
    </xf>
    <xf numFmtId="0" fontId="0" fillId="0" borderId="10" xfId="62" applyFont="1" applyBorder="1" applyAlignment="1">
      <alignment horizontal="left" vertical="top" wrapText="1"/>
    </xf>
    <xf numFmtId="0" fontId="0" fillId="0" borderId="10" xfId="93" applyFont="1" applyBorder="1" applyAlignment="1">
      <alignment vertical="center" wrapText="1"/>
    </xf>
    <xf numFmtId="0" fontId="28" fillId="0" borderId="10" xfId="62" applyBorder="1" applyAlignment="1">
      <alignment horizontal="left" vertical="top" wrapText="1"/>
    </xf>
    <xf numFmtId="0" fontId="9" fillId="0" borderId="10" xfId="93" applyFont="1" applyBorder="1" applyAlignment="1">
      <alignment vertical="center" wrapText="1"/>
    </xf>
    <xf numFmtId="0" fontId="7" fillId="0" borderId="10" xfId="62" applyFont="1" applyBorder="1" applyAlignment="1">
      <alignment vertical="center" wrapText="1"/>
    </xf>
    <xf numFmtId="0" fontId="7" fillId="0" borderId="10" xfId="62" applyFont="1" applyBorder="1" applyAlignment="1">
      <alignment wrapText="1"/>
    </xf>
    <xf numFmtId="0" fontId="11" fillId="0" borderId="10" xfId="62" applyFont="1" applyBorder="1" applyAlignment="1">
      <alignment wrapText="1"/>
    </xf>
    <xf numFmtId="0" fontId="28" fillId="0" borderId="10" xfId="62" applyBorder="1" applyAlignment="1">
      <alignment wrapText="1"/>
    </xf>
    <xf numFmtId="0" fontId="28" fillId="0" borderId="10" xfId="62" applyBorder="1" applyAlignment="1">
      <alignment vertical="center" wrapText="1"/>
    </xf>
    <xf numFmtId="0" fontId="30" fillId="0" borderId="10" xfId="62" applyFont="1" applyBorder="1" applyAlignment="1">
      <alignment wrapText="1"/>
    </xf>
    <xf numFmtId="0" fontId="31" fillId="0" borderId="10" xfId="100" applyFont="1" applyBorder="1" applyAlignment="1">
      <alignment horizontal="left" vertical="center" wrapText="1"/>
    </xf>
    <xf numFmtId="0" fontId="34" fillId="2" borderId="10" xfId="55" applyFont="1" applyFill="1" applyBorder="1" applyAlignment="1">
      <alignment horizontal="left" vertical="top" wrapText="1"/>
    </xf>
    <xf numFmtId="0" fontId="30" fillId="0" borderId="10" xfId="0" applyFont="1" applyBorder="1" applyAlignment="1">
      <alignment horizontal="left" vertical="center" wrapText="1"/>
    </xf>
    <xf numFmtId="0" fontId="10" fillId="2" borderId="10" xfId="0" applyFont="1" applyFill="1" applyBorder="1" applyAlignment="1">
      <alignment horizontal="left" vertical="center" wrapText="1"/>
    </xf>
    <xf numFmtId="0" fontId="30" fillId="2" borderId="10" xfId="55" applyFont="1" applyFill="1" applyBorder="1" applyAlignment="1">
      <alignment horizontal="left" vertical="top" wrapText="1"/>
    </xf>
    <xf numFmtId="0" fontId="13" fillId="0" borderId="10" xfId="62" applyFont="1" applyBorder="1" applyAlignment="1">
      <alignment wrapText="1"/>
    </xf>
    <xf numFmtId="0" fontId="12" fillId="0" borderId="10" xfId="62" applyFont="1" applyBorder="1" applyAlignment="1">
      <alignment horizontal="left" vertical="center" wrapText="1"/>
    </xf>
    <xf numFmtId="0" fontId="12" fillId="2" borderId="10" xfId="62" applyFont="1" applyFill="1" applyBorder="1" applyAlignment="1">
      <alignment wrapText="1"/>
    </xf>
    <xf numFmtId="0" fontId="7" fillId="0" borderId="10" xfId="62" applyFont="1" applyBorder="1" applyAlignment="1">
      <alignment horizontal="left" vertical="top" wrapText="1"/>
    </xf>
    <xf numFmtId="0" fontId="10" fillId="0" borderId="10" xfId="100" applyFont="1" applyBorder="1" applyAlignment="1">
      <alignment horizontal="left" vertical="center" wrapText="1"/>
    </xf>
    <xf numFmtId="0" fontId="28" fillId="0" borderId="10" xfId="62" applyBorder="1" applyAlignment="1" applyProtection="1">
      <alignment vertical="top" wrapText="1"/>
      <protection locked="0"/>
    </xf>
    <xf numFmtId="0" fontId="28" fillId="0" borderId="0" xfId="62" applyAlignment="1">
      <alignment horizontal="left" vertical="top"/>
    </xf>
    <xf numFmtId="0" fontId="0" fillId="0" borderId="10" xfId="62" applyFont="1" applyBorder="1" applyAlignment="1">
      <alignment horizontal="center" vertical="top"/>
    </xf>
    <xf numFmtId="0" fontId="28" fillId="0" borderId="10" xfId="62" applyBorder="1" applyAlignment="1">
      <alignment horizontal="center"/>
    </xf>
    <xf numFmtId="0" fontId="13" fillId="0" borderId="10" xfId="62" applyFont="1" applyBorder="1" applyAlignment="1">
      <alignment horizontal="center"/>
    </xf>
    <xf numFmtId="0" fontId="10" fillId="0" borderId="10" xfId="62" applyFont="1" applyBorder="1" applyAlignment="1">
      <alignment horizontal="center"/>
    </xf>
    <xf numFmtId="0" fontId="10"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10" fillId="2" borderId="10" xfId="0" applyFont="1" applyFill="1" applyBorder="1" applyAlignment="1">
      <alignment horizontal="center" vertical="center" wrapText="1"/>
    </xf>
    <xf numFmtId="0" fontId="28" fillId="0" borderId="10" xfId="62" applyBorder="1" applyAlignment="1">
      <alignment horizontal="left" vertical="top"/>
    </xf>
    <xf numFmtId="0" fontId="28" fillId="0" borderId="10" xfId="62" applyBorder="1" applyAlignment="1" applyProtection="1">
      <alignment horizontal="left" vertical="top"/>
      <protection locked="0"/>
    </xf>
    <xf numFmtId="3" fontId="28" fillId="0" borderId="0" xfId="62" applyNumberFormat="1" applyAlignment="1">
      <alignment horizontal="right" vertical="center"/>
    </xf>
    <xf numFmtId="1" fontId="0" fillId="0" borderId="0" xfId="62" applyNumberFormat="1" applyFont="1" applyAlignment="1" applyProtection="1">
      <alignment horizontal="right" vertical="center"/>
      <protection locked="0"/>
    </xf>
    <xf numFmtId="3" fontId="28" fillId="0" borderId="10" xfId="62" applyNumberFormat="1" applyBorder="1" applyAlignment="1" applyProtection="1">
      <alignment horizontal="right" vertical="center"/>
      <protection locked="0"/>
    </xf>
    <xf numFmtId="3" fontId="7" fillId="0" borderId="10" xfId="62" applyNumberFormat="1" applyFont="1" applyBorder="1" applyAlignment="1">
      <alignment horizontal="right" vertical="center" wrapText="1"/>
    </xf>
    <xf numFmtId="166" fontId="7" fillId="0" borderId="10" xfId="2" applyNumberFormat="1" applyFont="1" applyFill="1" applyBorder="1" applyAlignment="1" applyProtection="1">
      <alignment horizontal="right" vertical="center"/>
    </xf>
    <xf numFmtId="3" fontId="28" fillId="0" borderId="10" xfId="62" applyNumberFormat="1" applyBorder="1" applyAlignment="1">
      <alignment horizontal="right" vertical="center"/>
    </xf>
    <xf numFmtId="3" fontId="28" fillId="0" borderId="10" xfId="62" applyNumberFormat="1" applyBorder="1" applyAlignment="1">
      <alignment horizontal="right" vertical="center" wrapText="1"/>
    </xf>
    <xf numFmtId="3" fontId="0" fillId="0" borderId="10" xfId="62" applyNumberFormat="1" applyFont="1" applyBorder="1" applyAlignment="1">
      <alignment horizontal="right" vertical="center" wrapText="1"/>
    </xf>
    <xf numFmtId="166" fontId="0" fillId="0" borderId="10" xfId="2" applyNumberFormat="1" applyFont="1" applyFill="1" applyBorder="1" applyAlignment="1">
      <alignment horizontal="right" vertical="center"/>
    </xf>
    <xf numFmtId="169" fontId="0" fillId="0" borderId="10" xfId="2" applyNumberFormat="1" applyFont="1" applyBorder="1" applyAlignment="1">
      <alignment horizontal="right" vertical="center"/>
    </xf>
    <xf numFmtId="3" fontId="7" fillId="0" borderId="10" xfId="2" applyNumberFormat="1" applyFont="1" applyBorder="1" applyAlignment="1" applyProtection="1">
      <alignment horizontal="right" vertical="center"/>
    </xf>
    <xf numFmtId="3" fontId="13" fillId="0" borderId="10" xfId="62" applyNumberFormat="1" applyFont="1" applyBorder="1" applyAlignment="1">
      <alignment horizontal="right" vertical="center"/>
    </xf>
    <xf numFmtId="3" fontId="10" fillId="0" borderId="10" xfId="62" applyNumberFormat="1" applyFont="1" applyBorder="1" applyAlignment="1">
      <alignment horizontal="right" vertical="center"/>
    </xf>
    <xf numFmtId="3" fontId="30" fillId="0" borderId="10" xfId="62" applyNumberFormat="1" applyFont="1" applyBorder="1" applyAlignment="1">
      <alignment horizontal="right" vertical="center" wrapText="1"/>
    </xf>
    <xf numFmtId="0" fontId="10" fillId="0" borderId="10" xfId="0" applyFont="1" applyBorder="1" applyAlignment="1">
      <alignment horizontal="right" vertical="center" wrapText="1"/>
    </xf>
    <xf numFmtId="0" fontId="30" fillId="0" borderId="10" xfId="0" applyFont="1" applyBorder="1" applyAlignment="1">
      <alignment horizontal="right" vertical="center" wrapText="1"/>
    </xf>
    <xf numFmtId="0" fontId="10" fillId="2" borderId="10" xfId="0" applyFont="1" applyFill="1" applyBorder="1" applyAlignment="1">
      <alignment horizontal="right" vertical="center" wrapText="1"/>
    </xf>
    <xf numFmtId="3" fontId="10" fillId="2" borderId="10" xfId="62" applyNumberFormat="1" applyFont="1" applyFill="1" applyBorder="1" applyAlignment="1">
      <alignment horizontal="right" vertical="center"/>
    </xf>
    <xf numFmtId="3" fontId="28" fillId="2" borderId="10" xfId="62" applyNumberFormat="1" applyFill="1" applyBorder="1" applyAlignment="1">
      <alignment horizontal="right" vertical="center"/>
    </xf>
    <xf numFmtId="3" fontId="28" fillId="0" borderId="10" xfId="2" applyNumberFormat="1" applyFont="1" applyBorder="1" applyAlignment="1" applyProtection="1">
      <alignment horizontal="right" vertical="center" wrapText="1"/>
    </xf>
    <xf numFmtId="166" fontId="0" fillId="0" borderId="10" xfId="2" applyNumberFormat="1" applyFont="1" applyFill="1" applyBorder="1" applyAlignment="1">
      <alignment vertical="center"/>
    </xf>
    <xf numFmtId="3" fontId="7" fillId="0" borderId="10" xfId="2" applyNumberFormat="1" applyFont="1" applyFill="1" applyBorder="1" applyAlignment="1" applyProtection="1">
      <alignment vertical="center"/>
      <protection locked="0"/>
    </xf>
    <xf numFmtId="4" fontId="28" fillId="0" borderId="0" xfId="2" applyNumberFormat="1" applyFont="1" applyBorder="1" applyAlignment="1" applyProtection="1">
      <alignment vertical="top"/>
      <protection locked="0"/>
    </xf>
    <xf numFmtId="0" fontId="7" fillId="0" borderId="26" xfId="62" applyFont="1" applyBorder="1" applyAlignment="1">
      <alignment horizontal="center" vertical="top" wrapText="1"/>
    </xf>
    <xf numFmtId="3" fontId="7" fillId="0" borderId="26" xfId="62" applyNumberFormat="1" applyFont="1" applyBorder="1" applyAlignment="1">
      <alignment horizontal="right" vertical="center" wrapText="1"/>
    </xf>
    <xf numFmtId="0" fontId="0" fillId="0" borderId="0" xfId="62" applyFont="1" applyAlignment="1">
      <alignment vertical="center"/>
    </xf>
    <xf numFmtId="0" fontId="7" fillId="0" borderId="32" xfId="62" applyFont="1" applyBorder="1" applyAlignment="1">
      <alignment vertical="center"/>
    </xf>
    <xf numFmtId="0" fontId="7" fillId="0" borderId="29" xfId="62" applyFont="1" applyBorder="1" applyAlignment="1">
      <alignment vertical="center" wrapText="1"/>
    </xf>
    <xf numFmtId="0" fontId="7" fillId="0" borderId="29" xfId="62" applyFont="1" applyBorder="1" applyAlignment="1">
      <alignment vertical="center"/>
    </xf>
    <xf numFmtId="3" fontId="7" fillId="0" borderId="29" xfId="2" applyNumberFormat="1" applyFont="1" applyBorder="1" applyAlignment="1" applyProtection="1">
      <alignment horizontal="right" vertical="center"/>
    </xf>
    <xf numFmtId="3" fontId="7" fillId="0" borderId="29" xfId="2" applyNumberFormat="1" applyFont="1" applyFill="1" applyBorder="1" applyAlignment="1" applyProtection="1">
      <alignment vertical="center"/>
      <protection locked="0"/>
    </xf>
    <xf numFmtId="4" fontId="7" fillId="0" borderId="30" xfId="2" applyNumberFormat="1" applyFont="1" applyBorder="1" applyAlignment="1" applyProtection="1">
      <alignment vertical="center"/>
      <protection locked="0"/>
    </xf>
    <xf numFmtId="0" fontId="7" fillId="0" borderId="32" xfId="62" applyFont="1" applyBorder="1" applyAlignment="1">
      <alignment horizontal="center" vertical="center"/>
    </xf>
    <xf numFmtId="0" fontId="7" fillId="0" borderId="29" xfId="62" applyFont="1" applyBorder="1" applyAlignment="1">
      <alignment horizontal="left" vertical="center"/>
    </xf>
    <xf numFmtId="3" fontId="30" fillId="0" borderId="30" xfId="62" applyNumberFormat="1" applyFont="1" applyBorder="1" applyAlignment="1">
      <alignment vertical="center"/>
    </xf>
    <xf numFmtId="0" fontId="28" fillId="0" borderId="32" xfId="62" applyBorder="1" applyAlignment="1">
      <alignment horizontal="center" vertical="center"/>
    </xf>
    <xf numFmtId="0" fontId="28" fillId="0" borderId="29" xfId="62" applyBorder="1" applyAlignment="1">
      <alignment horizontal="left" vertical="center"/>
    </xf>
    <xf numFmtId="3" fontId="28" fillId="0" borderId="29" xfId="62" applyNumberFormat="1" applyBorder="1" applyAlignment="1">
      <alignment horizontal="right" vertical="center"/>
    </xf>
    <xf numFmtId="0" fontId="28" fillId="0" borderId="10" xfId="62" applyBorder="1" applyAlignment="1">
      <alignment horizontal="left" vertical="center" wrapText="1"/>
    </xf>
    <xf numFmtId="0" fontId="0" fillId="0" borderId="10" xfId="62" applyFont="1" applyBorder="1" applyAlignment="1">
      <alignment horizontal="center" vertical="center"/>
    </xf>
    <xf numFmtId="0" fontId="10" fillId="2" borderId="10" xfId="55" applyFont="1" applyFill="1" applyBorder="1" applyAlignment="1">
      <alignment horizontal="left" vertical="center" wrapText="1"/>
    </xf>
    <xf numFmtId="0" fontId="30" fillId="2" borderId="10" xfId="55" applyFont="1" applyFill="1" applyBorder="1" applyAlignment="1">
      <alignment horizontal="left" vertical="center" wrapText="1"/>
    </xf>
    <xf numFmtId="0" fontId="7" fillId="0" borderId="24" xfId="62" applyFont="1" applyBorder="1" applyAlignment="1">
      <alignment horizontal="center" vertical="top" wrapText="1"/>
    </xf>
    <xf numFmtId="3" fontId="7" fillId="0" borderId="24" xfId="62" applyNumberFormat="1" applyFont="1" applyBorder="1" applyAlignment="1">
      <alignment horizontal="right" vertical="center" wrapText="1"/>
    </xf>
    <xf numFmtId="0" fontId="30" fillId="0" borderId="24" xfId="62" applyFont="1" applyBorder="1" applyAlignment="1">
      <alignment vertical="center" wrapText="1"/>
    </xf>
    <xf numFmtId="0" fontId="30" fillId="0" borderId="24" xfId="62" applyFont="1" applyBorder="1" applyAlignment="1">
      <alignment horizontal="left" vertical="center"/>
    </xf>
    <xf numFmtId="3" fontId="30" fillId="0" borderId="24" xfId="2" applyNumberFormat="1" applyFont="1" applyBorder="1" applyAlignment="1" applyProtection="1">
      <alignment horizontal="right" vertical="center"/>
    </xf>
    <xf numFmtId="0" fontId="30" fillId="0" borderId="33" xfId="62" applyFont="1" applyBorder="1" applyAlignment="1">
      <alignment vertical="center" wrapText="1"/>
    </xf>
    <xf numFmtId="0" fontId="30" fillId="0" borderId="33" xfId="62" applyFont="1" applyBorder="1" applyAlignment="1">
      <alignment horizontal="left" vertical="center"/>
    </xf>
    <xf numFmtId="3" fontId="30" fillId="0" borderId="33" xfId="2" applyNumberFormat="1" applyFont="1" applyBorder="1" applyAlignment="1" applyProtection="1">
      <alignment horizontal="right" vertical="center"/>
    </xf>
    <xf numFmtId="3" fontId="30" fillId="0" borderId="34" xfId="62" applyNumberFormat="1" applyFont="1" applyBorder="1" applyAlignment="1">
      <alignment vertical="center"/>
    </xf>
    <xf numFmtId="0" fontId="30" fillId="0" borderId="26" xfId="62" applyFont="1" applyBorder="1" applyAlignment="1">
      <alignment horizontal="center" vertical="top" wrapText="1"/>
    </xf>
    <xf numFmtId="3" fontId="30" fillId="0" borderId="26" xfId="62" applyNumberFormat="1" applyFont="1" applyBorder="1" applyAlignment="1">
      <alignment horizontal="right" vertical="center" wrapText="1"/>
    </xf>
    <xf numFmtId="0" fontId="7" fillId="0" borderId="35" xfId="62" applyFont="1" applyBorder="1" applyAlignment="1">
      <alignment horizontal="left" vertical="center"/>
    </xf>
    <xf numFmtId="3" fontId="7" fillId="0" borderId="35" xfId="2" applyNumberFormat="1" applyFont="1" applyBorder="1" applyAlignment="1" applyProtection="1">
      <alignment horizontal="right" vertical="center"/>
    </xf>
    <xf numFmtId="0" fontId="6" fillId="0" borderId="10" xfId="62" applyFont="1" applyBorder="1" applyAlignment="1">
      <alignment vertical="top" wrapText="1"/>
    </xf>
    <xf numFmtId="0" fontId="6" fillId="0" borderId="10" xfId="62" applyFont="1" applyBorder="1" applyAlignment="1">
      <alignment wrapText="1"/>
    </xf>
    <xf numFmtId="0" fontId="28" fillId="0" borderId="10" xfId="93" applyBorder="1" applyAlignment="1">
      <alignment horizontal="center" vertical="center"/>
    </xf>
    <xf numFmtId="0" fontId="28" fillId="0" borderId="10" xfId="93" applyBorder="1" applyAlignment="1">
      <alignment vertical="center" wrapText="1"/>
    </xf>
    <xf numFmtId="166" fontId="7" fillId="0" borderId="10" xfId="2" applyNumberFormat="1" applyFont="1" applyFill="1" applyBorder="1" applyAlignment="1" applyProtection="1">
      <alignment vertical="center"/>
      <protection locked="0"/>
    </xf>
    <xf numFmtId="166" fontId="28" fillId="0" borderId="10" xfId="2" applyNumberFormat="1" applyFont="1" applyFill="1" applyBorder="1" applyAlignment="1" applyProtection="1">
      <alignment vertical="center"/>
      <protection locked="0"/>
    </xf>
    <xf numFmtId="0" fontId="7" fillId="0" borderId="26" xfId="62" applyFont="1" applyBorder="1" applyAlignment="1">
      <alignment horizontal="left" vertical="top" wrapText="1"/>
    </xf>
    <xf numFmtId="0" fontId="28" fillId="0" borderId="26" xfId="62" applyBorder="1" applyAlignment="1">
      <alignment horizontal="center" vertical="top" wrapText="1"/>
    </xf>
    <xf numFmtId="0" fontId="28" fillId="0" borderId="26" xfId="93" applyBorder="1" applyAlignment="1">
      <alignment horizontal="center" vertical="center"/>
    </xf>
    <xf numFmtId="166" fontId="28" fillId="0" borderId="26" xfId="2" applyNumberFormat="1" applyFont="1" applyFill="1" applyBorder="1" applyAlignment="1" applyProtection="1">
      <alignment vertical="center"/>
      <protection locked="0"/>
    </xf>
    <xf numFmtId="3" fontId="28" fillId="0" borderId="26" xfId="62" applyNumberFormat="1" applyBorder="1" applyAlignment="1">
      <alignment horizontal="right" vertical="center" wrapText="1"/>
    </xf>
    <xf numFmtId="166" fontId="28" fillId="0" borderId="10" xfId="2" applyNumberFormat="1" applyFont="1" applyFill="1" applyBorder="1" applyAlignment="1" applyProtection="1">
      <alignment horizontal="right" vertical="center"/>
    </xf>
    <xf numFmtId="166" fontId="28" fillId="0" borderId="26" xfId="2" applyNumberFormat="1" applyFont="1" applyFill="1" applyBorder="1" applyAlignment="1" applyProtection="1">
      <alignment horizontal="right" vertical="center"/>
    </xf>
    <xf numFmtId="3" fontId="28" fillId="0" borderId="10" xfId="47" applyNumberFormat="1" applyFont="1" applyFill="1" applyBorder="1" applyAlignment="1" applyProtection="1">
      <alignment vertical="center"/>
      <protection locked="0"/>
    </xf>
    <xf numFmtId="3" fontId="28" fillId="0" borderId="0" xfId="47" applyNumberFormat="1" applyFont="1" applyFill="1" applyBorder="1" applyAlignment="1" applyProtection="1">
      <alignment vertical="center"/>
      <protection locked="0"/>
    </xf>
    <xf numFmtId="3" fontId="28" fillId="0" borderId="26" xfId="47" applyNumberFormat="1" applyFont="1" applyFill="1" applyBorder="1" applyAlignment="1" applyProtection="1">
      <alignment vertical="center"/>
      <protection locked="0"/>
    </xf>
    <xf numFmtId="3" fontId="0" fillId="0" borderId="0" xfId="62" applyNumberFormat="1" applyFont="1" applyProtection="1">
      <protection locked="0"/>
    </xf>
    <xf numFmtId="0" fontId="10" fillId="2" borderId="10" xfId="62" applyFont="1" applyFill="1" applyBorder="1" applyAlignment="1">
      <alignment horizontal="center"/>
    </xf>
    <xf numFmtId="3" fontId="28" fillId="0" borderId="10" xfId="62" applyNumberFormat="1" applyBorder="1" applyAlignment="1">
      <alignment vertical="center" wrapText="1"/>
    </xf>
    <xf numFmtId="4" fontId="0" fillId="0" borderId="0" xfId="62" applyNumberFormat="1" applyFont="1" applyProtection="1">
      <protection locked="0"/>
    </xf>
    <xf numFmtId="4" fontId="0" fillId="0" borderId="0" xfId="62" applyNumberFormat="1" applyFont="1" applyAlignment="1" applyProtection="1">
      <alignment vertical="center"/>
      <protection locked="0"/>
    </xf>
    <xf numFmtId="0" fontId="28" fillId="0" borderId="0" xfId="62"/>
    <xf numFmtId="0" fontId="7" fillId="0" borderId="13" xfId="62" applyFont="1" applyBorder="1" applyAlignment="1">
      <alignment horizontal="center" vertical="center" wrapText="1"/>
    </xf>
    <xf numFmtId="0" fontId="7" fillId="0" borderId="14" xfId="62" applyFont="1" applyBorder="1" applyAlignment="1">
      <alignment horizontal="center" vertical="center" wrapText="1"/>
    </xf>
    <xf numFmtId="0" fontId="7" fillId="0" borderId="15" xfId="62" applyFont="1" applyBorder="1" applyAlignment="1">
      <alignment horizontal="center" vertical="center" wrapText="1"/>
    </xf>
    <xf numFmtId="4" fontId="7" fillId="0" borderId="3" xfId="62" applyNumberFormat="1" applyFont="1" applyBorder="1" applyAlignment="1">
      <alignment vertical="center" wrapText="1"/>
    </xf>
    <xf numFmtId="0" fontId="7" fillId="0" borderId="0" xfId="62" applyFont="1" applyAlignment="1">
      <alignment vertical="center" wrapText="1"/>
    </xf>
    <xf numFmtId="0" fontId="28" fillId="2" borderId="0" xfId="62" applyFill="1"/>
    <xf numFmtId="0" fontId="18" fillId="2" borderId="16" xfId="62" applyFont="1" applyFill="1" applyBorder="1" applyAlignment="1">
      <alignment horizontal="center"/>
    </xf>
    <xf numFmtId="167" fontId="28" fillId="2" borderId="17" xfId="62" applyNumberFormat="1" applyFill="1" applyBorder="1" applyAlignment="1">
      <alignment horizontal="left" wrapText="1"/>
    </xf>
    <xf numFmtId="0" fontId="7" fillId="2" borderId="0" xfId="62" applyFont="1" applyFill="1"/>
    <xf numFmtId="167" fontId="28" fillId="2" borderId="18" xfId="62" applyNumberFormat="1" applyFill="1" applyBorder="1" applyAlignment="1">
      <alignment horizontal="left" wrapText="1"/>
    </xf>
    <xf numFmtId="0" fontId="7" fillId="0" borderId="0" xfId="62" applyFont="1" applyAlignment="1">
      <alignment horizontal="center"/>
    </xf>
    <xf numFmtId="167" fontId="7" fillId="0" borderId="20" xfId="62" applyNumberFormat="1" applyFont="1" applyBorder="1" applyAlignment="1">
      <alignment horizontal="left" vertical="center" wrapText="1"/>
    </xf>
    <xf numFmtId="167" fontId="7" fillId="0" borderId="22" xfId="62" applyNumberFormat="1" applyFont="1" applyBorder="1" applyAlignment="1">
      <alignment horizontal="left" vertical="center" wrapText="1"/>
    </xf>
    <xf numFmtId="0" fontId="28" fillId="2" borderId="16" xfId="62" applyFill="1" applyBorder="1" applyAlignment="1">
      <alignment horizontal="center"/>
    </xf>
    <xf numFmtId="166" fontId="28" fillId="2" borderId="3" xfId="62" applyNumberFormat="1" applyFill="1" applyBorder="1" applyAlignment="1">
      <alignment vertical="center" wrapText="1"/>
    </xf>
    <xf numFmtId="4" fontId="28" fillId="2" borderId="3" xfId="62" applyNumberFormat="1" applyFill="1" applyBorder="1" applyAlignment="1">
      <alignment vertical="center" wrapText="1"/>
    </xf>
    <xf numFmtId="0" fontId="16" fillId="0" borderId="0" xfId="62" applyFont="1" applyAlignment="1">
      <alignment vertical="center"/>
    </xf>
    <xf numFmtId="4" fontId="16" fillId="0" borderId="0" xfId="62" applyNumberFormat="1" applyFont="1" applyAlignment="1">
      <alignment vertical="center"/>
    </xf>
    <xf numFmtId="9" fontId="28" fillId="0" borderId="18" xfId="62" applyNumberFormat="1" applyBorder="1" applyAlignment="1">
      <alignment horizontal="center" vertical="center" wrapText="1"/>
    </xf>
    <xf numFmtId="43" fontId="19" fillId="0" borderId="3" xfId="62" applyNumberFormat="1" applyFont="1" applyBorder="1" applyAlignment="1">
      <alignment vertical="center"/>
    </xf>
    <xf numFmtId="43" fontId="19" fillId="0" borderId="11" xfId="62" applyNumberFormat="1" applyFont="1" applyBorder="1" applyAlignment="1">
      <alignment vertical="center"/>
    </xf>
    <xf numFmtId="0" fontId="28" fillId="0" borderId="6" xfId="62" applyBorder="1"/>
    <xf numFmtId="0" fontId="28" fillId="0" borderId="7" xfId="62" applyBorder="1"/>
    <xf numFmtId="0" fontId="28" fillId="0" borderId="1" xfId="62" applyBorder="1"/>
    <xf numFmtId="0" fontId="28" fillId="0" borderId="4" xfId="62" applyBorder="1"/>
    <xf numFmtId="0" fontId="28" fillId="0" borderId="5" xfId="62" applyBorder="1"/>
    <xf numFmtId="0" fontId="28" fillId="0" borderId="0" xfId="62" applyAlignment="1">
      <alignment horizontal="left"/>
    </xf>
    <xf numFmtId="0" fontId="28" fillId="0" borderId="8" xfId="62" applyBorder="1"/>
    <xf numFmtId="0" fontId="28" fillId="0" borderId="9" xfId="62" applyBorder="1"/>
    <xf numFmtId="0" fontId="28" fillId="0" borderId="12" xfId="62" applyBorder="1"/>
    <xf numFmtId="0" fontId="16" fillId="0" borderId="0" xfId="62" applyFont="1" applyAlignment="1">
      <alignment horizontal="center" vertical="center"/>
    </xf>
    <xf numFmtId="4" fontId="16" fillId="0" borderId="0" xfId="62" applyNumberFormat="1" applyFont="1" applyAlignment="1">
      <alignment horizontal="center" vertical="center"/>
    </xf>
    <xf numFmtId="0" fontId="10" fillId="0" borderId="0" xfId="0" applyFont="1" applyAlignment="1">
      <alignment horizontal="left" vertical="top"/>
    </xf>
    <xf numFmtId="167" fontId="28" fillId="0" borderId="0" xfId="0" applyNumberFormat="1" applyFont="1" applyAlignment="1">
      <alignment horizontal="center" vertical="top" wrapText="1"/>
    </xf>
    <xf numFmtId="0" fontId="0" fillId="0" borderId="40" xfId="0" applyBorder="1" applyAlignment="1">
      <alignment vertical="center"/>
    </xf>
    <xf numFmtId="167" fontId="7" fillId="0" borderId="41" xfId="0" applyNumberFormat="1" applyFont="1" applyBorder="1" applyAlignment="1">
      <alignment horizontal="center" vertical="top" wrapText="1"/>
    </xf>
    <xf numFmtId="167" fontId="7" fillId="0" borderId="41" xfId="47" applyNumberFormat="1" applyFont="1" applyBorder="1" applyAlignment="1" applyProtection="1">
      <alignment horizontal="center" vertical="top" wrapText="1"/>
      <protection locked="0"/>
    </xf>
    <xf numFmtId="167" fontId="7" fillId="0" borderId="43" xfId="0" applyNumberFormat="1" applyFont="1" applyBorder="1" applyAlignment="1">
      <alignment horizontal="center" vertical="top" wrapText="1"/>
    </xf>
    <xf numFmtId="167" fontId="7" fillId="0" borderId="44" xfId="47" applyNumberFormat="1" applyFont="1" applyBorder="1" applyAlignment="1" applyProtection="1">
      <alignment horizontal="center" vertical="top" wrapText="1"/>
      <protection locked="0"/>
    </xf>
    <xf numFmtId="167" fontId="7" fillId="0" borderId="45" xfId="0" applyNumberFormat="1" applyFont="1" applyBorder="1" applyAlignment="1">
      <alignment horizontal="center" vertical="top"/>
    </xf>
    <xf numFmtId="167" fontId="7" fillId="0" borderId="46" xfId="47" applyNumberFormat="1" applyFont="1" applyBorder="1" applyAlignment="1" applyProtection="1">
      <alignment vertical="top"/>
      <protection locked="0"/>
    </xf>
    <xf numFmtId="167" fontId="28" fillId="0" borderId="45" xfId="0" applyNumberFormat="1" applyFont="1" applyBorder="1" applyAlignment="1">
      <alignment horizontal="center" vertical="center"/>
    </xf>
    <xf numFmtId="0" fontId="28" fillId="0" borderId="45" xfId="0" applyFont="1" applyBorder="1" applyAlignment="1">
      <alignment horizontal="center" vertical="center"/>
    </xf>
    <xf numFmtId="167" fontId="28" fillId="0" borderId="45" xfId="0" applyNumberFormat="1" applyFont="1" applyBorder="1" applyAlignment="1">
      <alignment horizontal="center" vertical="top"/>
    </xf>
    <xf numFmtId="0" fontId="7" fillId="0" borderId="45" xfId="0" applyFont="1" applyBorder="1" applyAlignment="1">
      <alignment horizontal="center" vertical="top" wrapText="1"/>
    </xf>
    <xf numFmtId="4" fontId="7" fillId="0" borderId="46" xfId="2" applyNumberFormat="1" applyFont="1" applyBorder="1" applyAlignment="1" applyProtection="1">
      <alignment horizontal="center" vertical="top" wrapText="1"/>
      <protection locked="0"/>
    </xf>
    <xf numFmtId="167" fontId="28" fillId="0" borderId="10" xfId="0" applyNumberFormat="1" applyFont="1" applyBorder="1" applyAlignment="1">
      <alignment horizontal="center" vertical="top"/>
    </xf>
    <xf numFmtId="167" fontId="28" fillId="0" borderId="10" xfId="47" applyNumberFormat="1" applyFont="1" applyBorder="1" applyAlignment="1" applyProtection="1">
      <alignment horizontal="center" vertical="top"/>
      <protection locked="0"/>
    </xf>
    <xf numFmtId="167" fontId="28" fillId="0" borderId="46" xfId="47" applyNumberFormat="1" applyFont="1" applyBorder="1" applyAlignment="1" applyProtection="1">
      <alignment horizontal="center" vertical="top"/>
      <protection locked="0"/>
    </xf>
    <xf numFmtId="167" fontId="28" fillId="0" borderId="10" xfId="47" applyNumberFormat="1" applyFont="1" applyBorder="1" applyAlignment="1" applyProtection="1">
      <alignment vertical="center"/>
      <protection locked="0"/>
    </xf>
    <xf numFmtId="164" fontId="28" fillId="0" borderId="46" xfId="47" applyFont="1" applyBorder="1" applyAlignment="1" applyProtection="1">
      <alignment vertical="center"/>
      <protection locked="0"/>
    </xf>
    <xf numFmtId="0" fontId="28" fillId="0" borderId="0" xfId="0" applyFont="1" applyAlignment="1">
      <alignment horizontal="center" vertical="top" wrapText="1"/>
    </xf>
    <xf numFmtId="0" fontId="28" fillId="2" borderId="0" xfId="0" applyFont="1" applyFill="1" applyAlignment="1">
      <alignment horizontal="left" vertical="top" wrapText="1"/>
    </xf>
    <xf numFmtId="3" fontId="28" fillId="0" borderId="10" xfId="0" applyNumberFormat="1" applyFont="1" applyBorder="1" applyAlignment="1">
      <alignment horizontal="center"/>
    </xf>
    <xf numFmtId="9" fontId="28" fillId="0" borderId="10" xfId="4" applyFont="1" applyFill="1" applyBorder="1" applyAlignment="1" applyProtection="1">
      <alignment vertical="top"/>
      <protection locked="0"/>
    </xf>
    <xf numFmtId="3" fontId="28" fillId="0" borderId="10" xfId="0" applyNumberFormat="1" applyFont="1" applyBorder="1" applyAlignment="1">
      <alignment horizontal="center" vertical="center"/>
    </xf>
    <xf numFmtId="0" fontId="28" fillId="0" borderId="0" xfId="97" applyAlignment="1">
      <alignment horizontal="left" vertical="top" wrapText="1"/>
    </xf>
    <xf numFmtId="9" fontId="28" fillId="0" borderId="10" xfId="4" applyFont="1" applyFill="1" applyBorder="1" applyAlignment="1" applyProtection="1">
      <alignment vertical="center"/>
      <protection locked="0"/>
    </xf>
    <xf numFmtId="0" fontId="28" fillId="0" borderId="45" xfId="0" applyFont="1" applyBorder="1" applyAlignment="1" applyProtection="1">
      <alignment horizontal="center" vertical="top"/>
      <protection locked="0"/>
    </xf>
    <xf numFmtId="0" fontId="28" fillId="0" borderId="0" xfId="0" applyFont="1" applyAlignment="1" applyProtection="1">
      <alignment vertical="top" wrapText="1"/>
      <protection locked="0"/>
    </xf>
    <xf numFmtId="3" fontId="28" fillId="0" borderId="10" xfId="0" applyNumberFormat="1" applyFont="1" applyBorder="1" applyAlignment="1" applyProtection="1">
      <alignment horizontal="center" vertical="top"/>
      <protection locked="0"/>
    </xf>
    <xf numFmtId="3" fontId="28" fillId="0" borderId="10" xfId="47" applyNumberFormat="1" applyFont="1" applyFill="1" applyBorder="1" applyAlignment="1" applyProtection="1">
      <alignment vertical="top"/>
      <protection locked="0"/>
    </xf>
    <xf numFmtId="4" fontId="28" fillId="0" borderId="46" xfId="2" applyNumberFormat="1" applyFont="1" applyBorder="1" applyAlignment="1" applyProtection="1">
      <alignment vertical="top"/>
      <protection locked="0"/>
    </xf>
    <xf numFmtId="0" fontId="28" fillId="0" borderId="45" xfId="0" applyFont="1" applyBorder="1" applyAlignment="1">
      <alignment horizontal="center" vertical="top" wrapText="1"/>
    </xf>
    <xf numFmtId="3" fontId="28" fillId="0" borderId="10" xfId="0" applyNumberFormat="1" applyFont="1" applyBorder="1" applyAlignment="1">
      <alignment horizontal="center" vertical="top" wrapText="1"/>
    </xf>
    <xf numFmtId="3" fontId="28" fillId="0" borderId="10" xfId="47" applyNumberFormat="1" applyFont="1" applyBorder="1" applyAlignment="1" applyProtection="1">
      <alignment vertical="top" wrapText="1"/>
    </xf>
    <xf numFmtId="4" fontId="28" fillId="0" borderId="46" xfId="2" applyNumberFormat="1" applyFont="1" applyBorder="1" applyAlignment="1" applyProtection="1">
      <alignment vertical="top" wrapText="1"/>
      <protection locked="0"/>
    </xf>
    <xf numFmtId="11" fontId="28" fillId="0" borderId="45" xfId="0" applyNumberFormat="1" applyFont="1" applyBorder="1" applyAlignment="1">
      <alignment horizontal="center" vertical="top" wrapText="1"/>
    </xf>
    <xf numFmtId="0" fontId="28" fillId="0" borderId="0" xfId="0" applyFont="1" applyAlignment="1">
      <alignment vertical="top" wrapText="1"/>
    </xf>
    <xf numFmtId="3" fontId="28" fillId="0" borderId="10" xfId="2" applyNumberFormat="1" applyFont="1" applyBorder="1" applyAlignment="1" applyProtection="1">
      <alignment horizontal="center" vertical="top" wrapText="1"/>
    </xf>
    <xf numFmtId="3" fontId="28" fillId="0" borderId="10" xfId="2" applyNumberFormat="1" applyFont="1" applyBorder="1" applyAlignment="1" applyProtection="1">
      <alignment vertical="top" wrapText="1"/>
    </xf>
    <xf numFmtId="0" fontId="7" fillId="0" borderId="52" xfId="62" applyFont="1" applyBorder="1" applyAlignment="1">
      <alignment horizontal="center" vertical="top" wrapText="1"/>
    </xf>
    <xf numFmtId="4" fontId="7" fillId="0" borderId="48" xfId="2" applyNumberFormat="1" applyFont="1" applyBorder="1" applyAlignment="1" applyProtection="1">
      <alignment horizontal="center" vertical="top" wrapText="1"/>
      <protection locked="0"/>
    </xf>
    <xf numFmtId="0" fontId="7" fillId="0" borderId="4" xfId="93" applyFont="1" applyBorder="1" applyAlignment="1">
      <alignment horizontal="center" vertical="center"/>
    </xf>
    <xf numFmtId="43" fontId="7" fillId="0" borderId="46" xfId="2" applyFont="1" applyFill="1" applyBorder="1" applyAlignment="1" applyProtection="1">
      <alignment horizontal="right" vertical="center"/>
      <protection locked="0"/>
    </xf>
    <xf numFmtId="0" fontId="7" fillId="0" borderId="4" xfId="62" applyFont="1" applyBorder="1" applyAlignment="1">
      <alignment horizontal="center" vertical="top"/>
    </xf>
    <xf numFmtId="4" fontId="28" fillId="0" borderId="46" xfId="2" applyNumberFormat="1" applyFont="1" applyFill="1" applyBorder="1" applyAlignment="1" applyProtection="1">
      <alignment vertical="top"/>
      <protection locked="0"/>
    </xf>
    <xf numFmtId="0" fontId="28" fillId="0" borderId="4" xfId="62" applyBorder="1" applyAlignment="1">
      <alignment horizontal="center" vertical="top"/>
    </xf>
    <xf numFmtId="0" fontId="28" fillId="0" borderId="4" xfId="62" applyBorder="1" applyAlignment="1">
      <alignment horizontal="center" vertical="center" wrapText="1"/>
    </xf>
    <xf numFmtId="4" fontId="28" fillId="0" borderId="46" xfId="2" applyNumberFormat="1" applyFont="1" applyFill="1" applyBorder="1" applyAlignment="1" applyProtection="1">
      <alignment vertical="center"/>
      <protection locked="0"/>
    </xf>
    <xf numFmtId="4" fontId="28" fillId="0" borderId="46" xfId="2" applyNumberFormat="1" applyFont="1" applyFill="1" applyBorder="1" applyAlignment="1">
      <alignment vertical="center"/>
    </xf>
    <xf numFmtId="0" fontId="28" fillId="0" borderId="4" xfId="62" applyBorder="1" applyAlignment="1">
      <alignment horizontal="center" vertical="top" wrapText="1"/>
    </xf>
    <xf numFmtId="0" fontId="0" fillId="0" borderId="4" xfId="62" applyFont="1" applyBorder="1" applyAlignment="1">
      <alignment horizontal="center" vertical="top" wrapText="1"/>
    </xf>
    <xf numFmtId="4" fontId="0" fillId="0" borderId="46" xfId="2" applyNumberFormat="1" applyFont="1" applyFill="1" applyBorder="1" applyAlignment="1">
      <alignment vertical="top"/>
    </xf>
    <xf numFmtId="4" fontId="0" fillId="0" borderId="46" xfId="2" applyNumberFormat="1" applyFont="1" applyFill="1" applyBorder="1" applyAlignment="1">
      <alignment vertical="center"/>
    </xf>
    <xf numFmtId="0" fontId="7" fillId="0" borderId="4" xfId="62" applyFont="1" applyBorder="1" applyAlignment="1">
      <alignment vertical="center"/>
    </xf>
    <xf numFmtId="4" fontId="7" fillId="0" borderId="46" xfId="2" applyNumberFormat="1" applyFont="1" applyBorder="1" applyAlignment="1" applyProtection="1">
      <alignment vertical="center"/>
      <protection locked="0"/>
    </xf>
    <xf numFmtId="0" fontId="7" fillId="0" borderId="4" xfId="62" applyFont="1" applyBorder="1" applyAlignment="1">
      <alignment horizontal="center" vertical="center"/>
    </xf>
    <xf numFmtId="0" fontId="28" fillId="0" borderId="4" xfId="62" applyBorder="1" applyAlignment="1">
      <alignment horizontal="center" vertical="center"/>
    </xf>
    <xf numFmtId="4" fontId="28" fillId="0" borderId="46" xfId="2" applyNumberFormat="1" applyFont="1" applyBorder="1" applyAlignment="1" applyProtection="1">
      <protection locked="0"/>
    </xf>
    <xf numFmtId="4" fontId="28" fillId="0" borderId="46" xfId="2" applyNumberFormat="1" applyFont="1" applyBorder="1" applyAlignment="1" applyProtection="1">
      <alignment vertical="center"/>
      <protection locked="0"/>
    </xf>
    <xf numFmtId="0" fontId="13" fillId="0" borderId="4" xfId="62" applyFont="1" applyBorder="1" applyAlignment="1">
      <alignment horizontal="center" vertical="center"/>
    </xf>
    <xf numFmtId="4" fontId="13" fillId="0" borderId="46" xfId="2" applyNumberFormat="1" applyFont="1" applyBorder="1" applyAlignment="1" applyProtection="1">
      <protection locked="0"/>
    </xf>
    <xf numFmtId="4" fontId="10" fillId="0" borderId="46" xfId="2" applyNumberFormat="1" applyFont="1" applyBorder="1" applyAlignment="1" applyProtection="1">
      <protection locked="0"/>
    </xf>
    <xf numFmtId="0" fontId="10" fillId="0" borderId="4" xfId="62" applyFont="1" applyBorder="1" applyAlignment="1">
      <alignment horizontal="center" vertical="center"/>
    </xf>
    <xf numFmtId="0" fontId="30" fillId="0" borderId="52" xfId="62" applyFont="1" applyBorder="1" applyAlignment="1">
      <alignment horizontal="center" vertical="top" wrapText="1"/>
    </xf>
    <xf numFmtId="4" fontId="30" fillId="0" borderId="48" xfId="2" applyNumberFormat="1" applyFont="1" applyBorder="1" applyAlignment="1" applyProtection="1">
      <alignment horizontal="center" vertical="top" wrapText="1"/>
      <protection locked="0"/>
    </xf>
    <xf numFmtId="0" fontId="30" fillId="0" borderId="4" xfId="62" applyFont="1" applyBorder="1" applyAlignment="1">
      <alignment horizontal="center" vertical="top" wrapText="1"/>
    </xf>
    <xf numFmtId="4" fontId="30" fillId="0" borderId="46" xfId="2" applyNumberFormat="1" applyFont="1" applyBorder="1" applyAlignment="1" applyProtection="1">
      <alignment horizontal="center" vertical="top" wrapText="1"/>
      <protection locked="0"/>
    </xf>
    <xf numFmtId="0" fontId="10" fillId="2" borderId="4" xfId="62" applyFont="1" applyFill="1" applyBorder="1" applyAlignment="1">
      <alignment horizontal="center" vertical="center"/>
    </xf>
    <xf numFmtId="4" fontId="10" fillId="2" borderId="46" xfId="2" applyNumberFormat="1" applyFont="1" applyFill="1" applyBorder="1" applyAlignment="1" applyProtection="1">
      <protection locked="0"/>
    </xf>
    <xf numFmtId="0" fontId="0" fillId="0" borderId="4" xfId="62" applyFont="1" applyBorder="1" applyProtection="1">
      <protection locked="0"/>
    </xf>
    <xf numFmtId="4" fontId="10" fillId="2" borderId="46" xfId="2" applyNumberFormat="1" applyFont="1" applyFill="1" applyBorder="1" applyAlignment="1" applyProtection="1">
      <alignment vertical="center"/>
      <protection locked="0"/>
    </xf>
    <xf numFmtId="3" fontId="30" fillId="0" borderId="53" xfId="62" applyNumberFormat="1" applyFont="1" applyBorder="1" applyAlignment="1">
      <alignment vertical="center"/>
    </xf>
    <xf numFmtId="0" fontId="7" fillId="0" borderId="43" xfId="62" applyFont="1" applyBorder="1" applyAlignment="1">
      <alignment horizontal="center" vertical="top" wrapText="1"/>
    </xf>
    <xf numFmtId="4" fontId="7" fillId="0" borderId="53" xfId="2" applyNumberFormat="1" applyFont="1" applyBorder="1" applyAlignment="1" applyProtection="1">
      <alignment horizontal="center" vertical="top" wrapText="1"/>
      <protection locked="0"/>
    </xf>
    <xf numFmtId="0" fontId="7" fillId="0" borderId="4" xfId="62" applyFont="1" applyBorder="1" applyAlignment="1">
      <alignment horizontal="center" vertical="top" wrapText="1"/>
    </xf>
    <xf numFmtId="0" fontId="28" fillId="0" borderId="4" xfId="62" applyBorder="1" applyAlignment="1" applyProtection="1">
      <alignment horizontal="center" vertical="top"/>
      <protection locked="0"/>
    </xf>
    <xf numFmtId="11" fontId="28" fillId="0" borderId="4" xfId="62" applyNumberFormat="1" applyBorder="1" applyAlignment="1">
      <alignment horizontal="center" vertical="top" wrapText="1"/>
    </xf>
    <xf numFmtId="4" fontId="7" fillId="0" borderId="46" xfId="2" applyNumberFormat="1" applyFont="1" applyBorder="1" applyAlignment="1" applyProtection="1">
      <alignment vertical="top" wrapText="1"/>
      <protection locked="0"/>
    </xf>
    <xf numFmtId="3" fontId="0" fillId="0" borderId="0" xfId="62" applyNumberFormat="1" applyFont="1" applyAlignment="1" applyProtection="1">
      <alignment vertical="center"/>
      <protection locked="0"/>
    </xf>
    <xf numFmtId="0" fontId="32" fillId="0" borderId="57" xfId="62" applyFont="1" applyBorder="1" applyAlignment="1">
      <alignment vertical="center" wrapText="1"/>
    </xf>
    <xf numFmtId="3" fontId="32" fillId="0" borderId="57" xfId="62" applyNumberFormat="1" applyFont="1" applyBorder="1" applyAlignment="1">
      <alignment vertical="center" wrapText="1"/>
    </xf>
    <xf numFmtId="3" fontId="32" fillId="0" borderId="57" xfId="47" applyNumberFormat="1" applyFont="1" applyBorder="1" applyAlignment="1" applyProtection="1">
      <alignment vertical="center" wrapText="1"/>
      <protection locked="0"/>
    </xf>
    <xf numFmtId="4" fontId="32" fillId="0" borderId="42" xfId="2" applyNumberFormat="1" applyFont="1" applyBorder="1" applyAlignment="1" applyProtection="1">
      <alignment vertical="center" wrapText="1"/>
      <protection locked="0"/>
    </xf>
    <xf numFmtId="0" fontId="7" fillId="0" borderId="4" xfId="62" applyFont="1" applyBorder="1" applyAlignment="1">
      <alignment horizontal="center" vertical="center" wrapText="1"/>
    </xf>
    <xf numFmtId="0" fontId="28" fillId="0" borderId="52" xfId="62" applyBorder="1" applyAlignment="1">
      <alignment horizontal="center" vertical="center" wrapText="1"/>
    </xf>
    <xf numFmtId="4" fontId="28" fillId="0" borderId="48" xfId="2" applyNumberFormat="1" applyFont="1" applyFill="1" applyBorder="1" applyAlignment="1" applyProtection="1">
      <alignment vertical="center"/>
      <protection locked="0"/>
    </xf>
    <xf numFmtId="4" fontId="28" fillId="0" borderId="48" xfId="2" applyNumberFormat="1" applyFont="1" applyFill="1" applyBorder="1" applyAlignment="1" applyProtection="1">
      <alignment vertical="top"/>
      <protection locked="0"/>
    </xf>
    <xf numFmtId="0" fontId="28" fillId="0" borderId="4" xfId="93" applyBorder="1" applyAlignment="1">
      <alignment horizontal="center" vertical="center"/>
    </xf>
    <xf numFmtId="43" fontId="28" fillId="0" borderId="46" xfId="2" applyFont="1" applyFill="1" applyBorder="1" applyAlignment="1" applyProtection="1">
      <alignment horizontal="right" vertical="center"/>
      <protection locked="0"/>
    </xf>
    <xf numFmtId="0" fontId="28" fillId="0" borderId="52" xfId="93" applyBorder="1" applyAlignment="1">
      <alignment horizontal="center" vertical="center"/>
    </xf>
    <xf numFmtId="43" fontId="28" fillId="0" borderId="48" xfId="2" applyFont="1" applyFill="1" applyBorder="1" applyAlignment="1" applyProtection="1">
      <alignment horizontal="right" vertical="center"/>
      <protection locked="0"/>
    </xf>
    <xf numFmtId="0" fontId="30" fillId="0" borderId="4" xfId="62" applyFont="1" applyBorder="1" applyAlignment="1">
      <alignment horizontal="center" vertical="center"/>
    </xf>
    <xf numFmtId="0" fontId="30" fillId="0" borderId="10" xfId="62" applyFont="1" applyBorder="1" applyAlignment="1">
      <alignment vertical="center" wrapText="1"/>
    </xf>
    <xf numFmtId="0" fontId="30" fillId="0" borderId="10" xfId="62" applyFont="1" applyBorder="1" applyAlignment="1">
      <alignment horizontal="left" vertical="center"/>
    </xf>
    <xf numFmtId="3" fontId="30" fillId="0" borderId="10" xfId="2" applyNumberFormat="1" applyFont="1" applyBorder="1" applyAlignment="1" applyProtection="1">
      <alignment horizontal="right" vertical="center"/>
    </xf>
    <xf numFmtId="3" fontId="30" fillId="0" borderId="46" xfId="62" applyNumberFormat="1" applyFont="1" applyBorder="1" applyAlignment="1">
      <alignment vertical="center"/>
    </xf>
    <xf numFmtId="0" fontId="30" fillId="0" borderId="32" xfId="62" applyFont="1" applyBorder="1" applyAlignment="1">
      <alignment horizontal="center" vertical="center"/>
    </xf>
    <xf numFmtId="0" fontId="30" fillId="0" borderId="29" xfId="62" applyFont="1" applyBorder="1" applyAlignment="1">
      <alignment vertical="center" wrapText="1"/>
    </xf>
    <xf numFmtId="0" fontId="30" fillId="0" borderId="29" xfId="62" applyFont="1" applyBorder="1" applyAlignment="1">
      <alignment horizontal="left" vertical="center"/>
    </xf>
    <xf numFmtId="3" fontId="30" fillId="0" borderId="29" xfId="2" applyNumberFormat="1" applyFont="1" applyBorder="1" applyAlignment="1" applyProtection="1">
      <alignment horizontal="right" vertical="center"/>
    </xf>
    <xf numFmtId="0" fontId="30" fillId="0" borderId="56" xfId="62" applyFont="1" applyBorder="1" applyAlignment="1">
      <alignment horizontal="center" vertical="center"/>
    </xf>
    <xf numFmtId="0" fontId="30" fillId="0" borderId="57" xfId="62" applyFont="1" applyBorder="1" applyAlignment="1">
      <alignment vertical="center" wrapText="1"/>
    </xf>
    <xf numFmtId="0" fontId="30" fillId="0" borderId="57" xfId="62" applyFont="1" applyBorder="1" applyAlignment="1">
      <alignment horizontal="left" vertical="center"/>
    </xf>
    <xf numFmtId="3" fontId="30" fillId="0" borderId="57" xfId="2" applyNumberFormat="1" applyFont="1" applyBorder="1" applyAlignment="1" applyProtection="1">
      <alignment horizontal="right" vertical="center"/>
    </xf>
    <xf numFmtId="3" fontId="30" fillId="0" borderId="42" xfId="62" applyNumberFormat="1" applyFont="1" applyBorder="1" applyAlignment="1">
      <alignment vertical="center"/>
    </xf>
    <xf numFmtId="3" fontId="10" fillId="0" borderId="0" xfId="62" applyNumberFormat="1" applyFont="1" applyProtection="1">
      <protection locked="0"/>
    </xf>
    <xf numFmtId="0" fontId="0" fillId="0" borderId="2" xfId="62" applyFont="1" applyBorder="1" applyProtection="1">
      <protection locked="0"/>
    </xf>
    <xf numFmtId="4" fontId="10" fillId="0" borderId="0" xfId="62" applyNumberFormat="1" applyFont="1" applyProtection="1">
      <protection locked="0"/>
    </xf>
    <xf numFmtId="0" fontId="32" fillId="0" borderId="56" xfId="62" applyFont="1" applyBorder="1" applyAlignment="1">
      <alignment horizontal="center" vertical="center" wrapText="1"/>
    </xf>
    <xf numFmtId="0" fontId="28" fillId="0" borderId="0" xfId="62" applyAlignment="1">
      <alignment vertical="center"/>
    </xf>
    <xf numFmtId="0" fontId="10" fillId="0" borderId="10" xfId="62" applyFont="1" applyBorder="1" applyAlignment="1">
      <alignment vertical="center" wrapText="1"/>
    </xf>
    <xf numFmtId="0" fontId="28" fillId="0" borderId="10" xfId="62" applyBorder="1"/>
    <xf numFmtId="0" fontId="28" fillId="0" borderId="0" xfId="62" applyAlignment="1">
      <alignment vertical="center" wrapText="1"/>
    </xf>
    <xf numFmtId="0" fontId="10" fillId="0" borderId="10" xfId="62" applyFont="1" applyBorder="1" applyAlignment="1">
      <alignment wrapText="1"/>
    </xf>
    <xf numFmtId="4" fontId="28" fillId="0" borderId="0" xfId="62" applyNumberFormat="1"/>
    <xf numFmtId="43" fontId="28" fillId="0" borderId="0" xfId="2"/>
    <xf numFmtId="166" fontId="28" fillId="0" borderId="10" xfId="62" applyNumberFormat="1" applyBorder="1" applyAlignment="1">
      <alignment vertical="center"/>
    </xf>
    <xf numFmtId="43" fontId="28" fillId="0" borderId="0" xfId="62" applyNumberFormat="1"/>
    <xf numFmtId="0" fontId="12" fillId="0" borderId="10" xfId="93" applyFont="1" applyBorder="1" applyAlignment="1">
      <alignment vertical="center" wrapText="1"/>
    </xf>
    <xf numFmtId="0" fontId="35" fillId="0" borderId="26" xfId="62" applyFont="1" applyBorder="1" applyAlignment="1">
      <alignment horizontal="left" vertical="top" wrapText="1"/>
    </xf>
    <xf numFmtId="0" fontId="36" fillId="0" borderId="10" xfId="62" applyFont="1" applyBorder="1" applyAlignment="1">
      <alignment wrapText="1"/>
    </xf>
    <xf numFmtId="0" fontId="28" fillId="0" borderId="0" xfId="62" applyAlignment="1">
      <alignment horizontal="right" vertical="center"/>
    </xf>
    <xf numFmtId="43" fontId="0" fillId="0" borderId="0" xfId="2" applyFont="1" applyAlignment="1">
      <alignment vertical="center"/>
    </xf>
    <xf numFmtId="43" fontId="0" fillId="0" borderId="0" xfId="62" applyNumberFormat="1" applyFont="1" applyProtection="1">
      <protection locked="0"/>
    </xf>
    <xf numFmtId="0" fontId="18" fillId="2" borderId="58" xfId="62" applyFont="1" applyFill="1" applyBorder="1" applyAlignment="1">
      <alignment horizontal="center"/>
    </xf>
    <xf numFmtId="167" fontId="28" fillId="2" borderId="59" xfId="62" applyNumberFormat="1" applyFill="1" applyBorder="1" applyAlignment="1">
      <alignment horizontal="left" wrapText="1"/>
    </xf>
    <xf numFmtId="167" fontId="28" fillId="2" borderId="60" xfId="62" applyNumberFormat="1" applyFill="1" applyBorder="1" applyAlignment="1">
      <alignment horizontal="left" wrapText="1"/>
    </xf>
    <xf numFmtId="43" fontId="7" fillId="2" borderId="0" xfId="62" applyNumberFormat="1" applyFont="1" applyFill="1"/>
    <xf numFmtId="0" fontId="28" fillId="0" borderId="0" xfId="62" applyProtection="1">
      <protection locked="0"/>
    </xf>
    <xf numFmtId="43" fontId="0" fillId="0" borderId="0" xfId="2" applyFont="1" applyAlignment="1" applyProtection="1">
      <alignment vertical="center"/>
      <protection locked="0"/>
    </xf>
    <xf numFmtId="43" fontId="0" fillId="0" borderId="0" xfId="62" applyNumberFormat="1" applyFont="1" applyAlignment="1" applyProtection="1">
      <alignment vertical="center"/>
      <protection locked="0"/>
    </xf>
    <xf numFmtId="167" fontId="28" fillId="0" borderId="10" xfId="0" applyNumberFormat="1" applyFont="1" applyBorder="1" applyAlignment="1">
      <alignment horizontal="center" vertical="center"/>
    </xf>
    <xf numFmtId="0" fontId="7" fillId="0" borderId="29" xfId="0" applyFont="1" applyBorder="1" applyAlignment="1" applyProtection="1">
      <alignment horizontal="center" vertical="top"/>
      <protection locked="0"/>
    </xf>
    <xf numFmtId="0" fontId="28" fillId="0" borderId="10" xfId="0" applyFont="1" applyBorder="1" applyAlignment="1" applyProtection="1">
      <alignment horizontal="center" vertical="top"/>
      <protection locked="0"/>
    </xf>
    <xf numFmtId="0" fontId="28" fillId="0" borderId="10" xfId="0" applyFont="1" applyBorder="1" applyAlignment="1">
      <alignment horizontal="center" vertical="top" wrapText="1"/>
    </xf>
    <xf numFmtId="3" fontId="7" fillId="0" borderId="26" xfId="47" applyNumberFormat="1" applyFont="1" applyBorder="1" applyAlignment="1" applyProtection="1">
      <alignment vertical="top" wrapText="1"/>
      <protection locked="0"/>
    </xf>
    <xf numFmtId="3" fontId="28" fillId="0" borderId="10" xfId="47" applyNumberFormat="1" applyFont="1" applyFill="1" applyBorder="1" applyAlignment="1">
      <alignment vertical="center"/>
    </xf>
    <xf numFmtId="3" fontId="0" fillId="0" borderId="10" xfId="47" applyNumberFormat="1" applyFont="1" applyFill="1" applyBorder="1" applyAlignment="1">
      <alignment vertical="top"/>
    </xf>
    <xf numFmtId="3" fontId="0" fillId="0" borderId="10" xfId="47" applyNumberFormat="1" applyFont="1" applyBorder="1" applyAlignment="1">
      <alignment vertical="center"/>
    </xf>
    <xf numFmtId="3" fontId="0" fillId="0" borderId="10" xfId="47" applyNumberFormat="1" applyFont="1" applyBorder="1" applyAlignment="1">
      <alignment vertical="top"/>
    </xf>
    <xf numFmtId="3" fontId="28" fillId="0" borderId="10" xfId="62" applyNumberFormat="1" applyBorder="1" applyProtection="1">
      <protection locked="0"/>
    </xf>
    <xf numFmtId="3" fontId="28" fillId="0" borderId="10" xfId="62" applyNumberFormat="1" applyBorder="1" applyAlignment="1" applyProtection="1">
      <alignment vertical="center"/>
      <protection locked="0"/>
    </xf>
    <xf numFmtId="3" fontId="13" fillId="0" borderId="10" xfId="62" applyNumberFormat="1" applyFont="1" applyBorder="1" applyProtection="1">
      <protection locked="0"/>
    </xf>
    <xf numFmtId="166" fontId="28" fillId="0" borderId="10" xfId="0" applyNumberFormat="1" applyFont="1" applyBorder="1" applyAlignment="1">
      <alignment vertical="center"/>
    </xf>
    <xf numFmtId="3" fontId="30" fillId="0" borderId="26" xfId="47" applyNumberFormat="1" applyFont="1" applyBorder="1" applyAlignment="1" applyProtection="1">
      <alignment vertical="top" wrapText="1"/>
      <protection locked="0"/>
    </xf>
    <xf numFmtId="3" fontId="30" fillId="0" borderId="10" xfId="47" applyNumberFormat="1" applyFont="1" applyBorder="1" applyAlignment="1" applyProtection="1">
      <alignment vertical="top" wrapText="1"/>
      <protection locked="0"/>
    </xf>
    <xf numFmtId="166" fontId="28" fillId="0" borderId="10" xfId="0" applyNumberFormat="1" applyFont="1" applyBorder="1"/>
    <xf numFmtId="166" fontId="28" fillId="0" borderId="29" xfId="0" applyNumberFormat="1" applyFont="1" applyBorder="1" applyAlignment="1">
      <alignment vertical="center"/>
    </xf>
    <xf numFmtId="166" fontId="28" fillId="0" borderId="57" xfId="0" applyNumberFormat="1" applyFont="1" applyBorder="1" applyAlignment="1">
      <alignment vertical="center"/>
    </xf>
    <xf numFmtId="3" fontId="7" fillId="0" borderId="24" xfId="47" applyNumberFormat="1" applyFont="1" applyBorder="1" applyAlignment="1" applyProtection="1">
      <alignment vertical="top" wrapText="1"/>
      <protection locked="0"/>
    </xf>
    <xf numFmtId="166" fontId="28" fillId="0" borderId="33" xfId="0" applyNumberFormat="1" applyFont="1" applyBorder="1" applyAlignment="1">
      <alignment vertical="center"/>
    </xf>
    <xf numFmtId="166" fontId="28" fillId="0" borderId="24" xfId="0" applyNumberFormat="1" applyFont="1" applyBorder="1" applyAlignment="1">
      <alignment vertical="center"/>
    </xf>
    <xf numFmtId="166" fontId="28" fillId="2" borderId="10" xfId="2" applyNumberFormat="1" applyFont="1" applyFill="1" applyBorder="1" applyAlignment="1" applyProtection="1">
      <protection locked="0"/>
    </xf>
    <xf numFmtId="166" fontId="10" fillId="2" borderId="10" xfId="2" applyNumberFormat="1" applyFont="1" applyFill="1" applyBorder="1" applyAlignment="1" applyProtection="1">
      <protection locked="0"/>
    </xf>
    <xf numFmtId="3" fontId="7" fillId="0" borderId="10" xfId="47" applyNumberFormat="1" applyFont="1" applyBorder="1" applyAlignment="1" applyProtection="1">
      <alignment vertical="top" wrapText="1"/>
      <protection locked="0"/>
    </xf>
    <xf numFmtId="166" fontId="28" fillId="0" borderId="10" xfId="2" applyNumberFormat="1" applyFont="1" applyBorder="1" applyAlignment="1" applyProtection="1">
      <alignment vertical="center"/>
      <protection locked="0"/>
    </xf>
    <xf numFmtId="3" fontId="28" fillId="0" borderId="29" xfId="47" applyNumberFormat="1" applyFont="1" applyFill="1" applyBorder="1" applyAlignment="1" applyProtection="1">
      <alignment vertical="center"/>
      <protection locked="0"/>
    </xf>
    <xf numFmtId="3" fontId="28" fillId="0" borderId="10" xfId="47" applyNumberFormat="1" applyFont="1" applyBorder="1" applyAlignment="1" applyProtection="1">
      <alignment vertical="top"/>
      <protection locked="0"/>
    </xf>
    <xf numFmtId="3" fontId="28" fillId="0" borderId="10" xfId="47" applyNumberFormat="1" applyFont="1" applyBorder="1" applyAlignment="1" applyProtection="1">
      <alignment vertical="top" wrapText="1"/>
      <protection locked="0"/>
    </xf>
    <xf numFmtId="3" fontId="28" fillId="0" borderId="10" xfId="2" applyNumberFormat="1" applyFont="1" applyBorder="1" applyAlignment="1" applyProtection="1">
      <alignment vertical="top" wrapText="1"/>
      <protection locked="0"/>
    </xf>
    <xf numFmtId="166" fontId="0" fillId="0" borderId="0" xfId="2" applyNumberFormat="1" applyFont="1" applyBorder="1" applyAlignment="1" applyProtection="1">
      <protection locked="0"/>
    </xf>
    <xf numFmtId="43" fontId="16" fillId="0" borderId="0" xfId="62" applyNumberFormat="1" applyFont="1" applyAlignment="1">
      <alignment vertical="center"/>
    </xf>
    <xf numFmtId="43" fontId="28" fillId="0" borderId="0" xfId="2" applyFont="1" applyProtection="1">
      <protection locked="0"/>
    </xf>
    <xf numFmtId="0" fontId="28" fillId="0" borderId="0" xfId="62" applyAlignment="1" applyProtection="1">
      <alignment vertical="center"/>
      <protection locked="0"/>
    </xf>
    <xf numFmtId="166" fontId="28" fillId="2" borderId="10" xfId="0" applyNumberFormat="1" applyFont="1" applyFill="1" applyBorder="1" applyAlignment="1">
      <alignment vertical="center"/>
    </xf>
    <xf numFmtId="3" fontId="0" fillId="2" borderId="0" xfId="62" applyNumberFormat="1" applyFont="1" applyFill="1" applyProtection="1">
      <protection locked="0"/>
    </xf>
    <xf numFmtId="166" fontId="0" fillId="0" borderId="2" xfId="2" applyNumberFormat="1" applyFont="1" applyBorder="1" applyAlignment="1" applyProtection="1">
      <protection locked="0"/>
    </xf>
    <xf numFmtId="167" fontId="7" fillId="0" borderId="21" xfId="62" applyNumberFormat="1" applyFont="1" applyBorder="1" applyAlignment="1">
      <alignment horizontal="left" vertical="center" wrapText="1"/>
    </xf>
    <xf numFmtId="167" fontId="7" fillId="0" borderId="18" xfId="62" applyNumberFormat="1" applyFont="1" applyBorder="1" applyAlignment="1">
      <alignment horizontal="left" vertical="center" wrapText="1"/>
    </xf>
    <xf numFmtId="167" fontId="28" fillId="0" borderId="21" xfId="62" applyNumberFormat="1" applyBorder="1" applyAlignment="1">
      <alignment horizontal="left" vertical="center" wrapText="1"/>
    </xf>
    <xf numFmtId="167" fontId="28" fillId="0" borderId="18" xfId="62" applyNumberFormat="1" applyBorder="1" applyAlignment="1">
      <alignment horizontal="left" vertical="center" wrapText="1"/>
    </xf>
    <xf numFmtId="167" fontId="7" fillId="0" borderId="39" xfId="62" applyNumberFormat="1" applyFont="1" applyBorder="1" applyAlignment="1">
      <alignment horizontal="left" vertical="center" wrapText="1"/>
    </xf>
    <xf numFmtId="167" fontId="7" fillId="0" borderId="22" xfId="62" applyNumberFormat="1" applyFont="1" applyBorder="1" applyAlignment="1">
      <alignment horizontal="left" vertical="center" wrapText="1"/>
    </xf>
    <xf numFmtId="168" fontId="17" fillId="0" borderId="0" xfId="38" applyNumberFormat="1" applyFont="1" applyBorder="1" applyAlignment="1">
      <alignment horizontal="center" vertical="center" wrapText="1"/>
    </xf>
    <xf numFmtId="167" fontId="28" fillId="2" borderId="17" xfId="62" applyNumberFormat="1" applyFill="1" applyBorder="1" applyAlignment="1">
      <alignment horizontal="left" wrapText="1"/>
    </xf>
    <xf numFmtId="167" fontId="28" fillId="2" borderId="18" xfId="62" applyNumberFormat="1" applyFill="1" applyBorder="1" applyAlignment="1">
      <alignment horizontal="left" wrapText="1"/>
    </xf>
    <xf numFmtId="167" fontId="7" fillId="0" borderId="19" xfId="62" applyNumberFormat="1" applyFont="1" applyBorder="1" applyAlignment="1">
      <alignment horizontal="left" vertical="center" wrapText="1"/>
    </xf>
    <xf numFmtId="167" fontId="7" fillId="0" borderId="20" xfId="62" applyNumberFormat="1" applyFont="1" applyBorder="1" applyAlignment="1">
      <alignment horizontal="left" vertical="center" wrapText="1"/>
    </xf>
    <xf numFmtId="167" fontId="6" fillId="0" borderId="47" xfId="0" applyNumberFormat="1" applyFont="1" applyBorder="1" applyAlignment="1" applyProtection="1">
      <alignment horizontal="center" vertical="center" wrapText="1"/>
      <protection locked="0"/>
    </xf>
    <xf numFmtId="167" fontId="6" fillId="0" borderId="25" xfId="0" applyNumberFormat="1" applyFont="1" applyBorder="1" applyAlignment="1" applyProtection="1">
      <alignment horizontal="center" vertical="center" wrapText="1"/>
      <protection locked="0"/>
    </xf>
    <xf numFmtId="167" fontId="6" fillId="0" borderId="48" xfId="0" applyNumberFormat="1" applyFont="1" applyBorder="1" applyAlignment="1" applyProtection="1">
      <alignment horizontal="center" vertical="center" wrapText="1"/>
      <protection locked="0"/>
    </xf>
    <xf numFmtId="167" fontId="6" fillId="0" borderId="37" xfId="0" applyNumberFormat="1" applyFont="1" applyBorder="1" applyAlignment="1" applyProtection="1">
      <alignment horizontal="center" vertical="top" wrapText="1"/>
      <protection locked="0"/>
    </xf>
    <xf numFmtId="167" fontId="6" fillId="0" borderId="3" xfId="0" applyNumberFormat="1" applyFont="1" applyBorder="1" applyAlignment="1" applyProtection="1">
      <alignment horizontal="center" vertical="top" wrapText="1"/>
      <protection locked="0"/>
    </xf>
    <xf numFmtId="167" fontId="6" fillId="0" borderId="36" xfId="0" applyNumberFormat="1" applyFont="1" applyBorder="1" applyAlignment="1" applyProtection="1">
      <alignment horizontal="center" vertical="top" wrapText="1"/>
      <protection locked="0"/>
    </xf>
    <xf numFmtId="0" fontId="7" fillId="0" borderId="31" xfId="0" applyFont="1" applyBorder="1" applyAlignment="1">
      <alignment horizontal="left" vertical="center" wrapText="1"/>
    </xf>
    <xf numFmtId="0" fontId="7" fillId="0" borderId="29" xfId="0" applyFont="1" applyBorder="1" applyAlignment="1">
      <alignment horizontal="left" vertical="center" wrapText="1"/>
    </xf>
    <xf numFmtId="0" fontId="6" fillId="0" borderId="49" xfId="62" applyFont="1" applyBorder="1" applyAlignment="1" applyProtection="1">
      <alignment horizontal="center" vertical="top" wrapText="1"/>
      <protection locked="0"/>
    </xf>
    <xf numFmtId="0" fontId="6" fillId="0" borderId="50" xfId="62" applyFont="1" applyBorder="1" applyAlignment="1" applyProtection="1">
      <alignment horizontal="center" vertical="top" wrapText="1"/>
      <protection locked="0"/>
    </xf>
    <xf numFmtId="0" fontId="6" fillId="0" borderId="51" xfId="62" applyFont="1" applyBorder="1" applyAlignment="1" applyProtection="1">
      <alignment horizontal="center" vertical="top" wrapText="1"/>
      <protection locked="0"/>
    </xf>
    <xf numFmtId="0" fontId="6" fillId="0" borderId="54" xfId="62" applyFont="1" applyBorder="1" applyAlignment="1" applyProtection="1">
      <alignment horizontal="center" vertical="top" wrapText="1"/>
      <protection locked="0"/>
    </xf>
    <xf numFmtId="0" fontId="6" fillId="0" borderId="23" xfId="62" applyFont="1" applyBorder="1" applyAlignment="1" applyProtection="1">
      <alignment horizontal="center" vertical="top" wrapText="1"/>
      <protection locked="0"/>
    </xf>
    <xf numFmtId="0" fontId="6" fillId="0" borderId="55" xfId="62" applyFont="1" applyBorder="1" applyAlignment="1" applyProtection="1">
      <alignment horizontal="center" vertical="top" wrapText="1"/>
      <protection locked="0"/>
    </xf>
    <xf numFmtId="0" fontId="33" fillId="0" borderId="32" xfId="62" applyFont="1" applyBorder="1" applyAlignment="1" applyProtection="1">
      <alignment horizontal="center" vertical="top" wrapText="1"/>
      <protection locked="0"/>
    </xf>
    <xf numFmtId="0" fontId="33" fillId="0" borderId="28" xfId="62" applyFont="1" applyBorder="1" applyAlignment="1" applyProtection="1">
      <alignment horizontal="center" vertical="top" wrapText="1"/>
      <protection locked="0"/>
    </xf>
    <xf numFmtId="0" fontId="33" fillId="0" borderId="38" xfId="62" applyFont="1" applyBorder="1" applyAlignment="1" applyProtection="1">
      <alignment horizontal="center" vertical="top" wrapText="1"/>
      <protection locked="0"/>
    </xf>
  </cellXfs>
  <cellStyles count="263">
    <cellStyle name="Comma" xfId="2" builtinId="3"/>
    <cellStyle name="Comma 10" xfId="21"/>
    <cellStyle name="Comma 10 2" xfId="115"/>
    <cellStyle name="Comma 10 2 2" xfId="234"/>
    <cellStyle name="Comma 10 3" xfId="156"/>
    <cellStyle name="Comma 10 4" xfId="196"/>
    <cellStyle name="Comma 11" xfId="101"/>
    <cellStyle name="Comma 11 2" xfId="143"/>
    <cellStyle name="Comma 11 3" xfId="224"/>
    <cellStyle name="Comma 12" xfId="184"/>
    <cellStyle name="Comma 12 2" xfId="227"/>
    <cellStyle name="Comma 17" xfId="3"/>
    <cellStyle name="Comma 2" xfId="22"/>
    <cellStyle name="Comma 2 10" xfId="157"/>
    <cellStyle name="Comma 2 11" xfId="197"/>
    <cellStyle name="Comma 2 12 3" xfId="23"/>
    <cellStyle name="Comma 2 2" xfId="19"/>
    <cellStyle name="Comma 2 2 2" xfId="24"/>
    <cellStyle name="Comma 2 2 2 2" xfId="26"/>
    <cellStyle name="Comma 2 2 2 2 2" xfId="17"/>
    <cellStyle name="Comma 2 2 2 3" xfId="103"/>
    <cellStyle name="Comma 2 2 3" xfId="14"/>
    <cellStyle name="Comma 2 2 3 2" xfId="109"/>
    <cellStyle name="Comma 2 2 3 3" xfId="150"/>
    <cellStyle name="Comma 2 2 3 4" xfId="190"/>
    <cellStyle name="Comma 2 2 4" xfId="113"/>
    <cellStyle name="Comma 2 2 4 2" xfId="235"/>
    <cellStyle name="Comma 2 2 5" xfId="27"/>
    <cellStyle name="Comma 2 2 6" xfId="154"/>
    <cellStyle name="Comma 2 2 7" xfId="194"/>
    <cellStyle name="Comma 2 3" xfId="20"/>
    <cellStyle name="Comma 2 3 2" xfId="29"/>
    <cellStyle name="Comma 2 3 2 2" xfId="117"/>
    <cellStyle name="Comma 2 3 2 2 2" xfId="250"/>
    <cellStyle name="Comma 2 3 2 3" xfId="158"/>
    <cellStyle name="Comma 2 3 2 4" xfId="198"/>
    <cellStyle name="Comma 2 3 3" xfId="25"/>
    <cellStyle name="Comma 2 3 4" xfId="114"/>
    <cellStyle name="Comma 2 3 4 2" xfId="233"/>
    <cellStyle name="Comma 2 3 5" xfId="155"/>
    <cellStyle name="Comma 2 3 6" xfId="195"/>
    <cellStyle name="Comma 2 4" xfId="16"/>
    <cellStyle name="Comma 2 4 2" xfId="111"/>
    <cellStyle name="Comma 2 4 3" xfId="152"/>
    <cellStyle name="Comma 2 4 4" xfId="192"/>
    <cellStyle name="Comma 2 5" xfId="28"/>
    <cellStyle name="Comma 2 6" xfId="30"/>
    <cellStyle name="Comma 2 6 2" xfId="118"/>
    <cellStyle name="Comma 2 6 3" xfId="159"/>
    <cellStyle name="Comma 2 6 4" xfId="199"/>
    <cellStyle name="Comma 2 7" xfId="31"/>
    <cellStyle name="Comma 2 8" xfId="102"/>
    <cellStyle name="Comma 2 8 2" xfId="144"/>
    <cellStyle name="Comma 2 8 3" xfId="225"/>
    <cellStyle name="Comma 2 9" xfId="116"/>
    <cellStyle name="Comma 2 9 2" xfId="228"/>
    <cellStyle name="Comma 2_Eldoret BoQs" xfId="32"/>
    <cellStyle name="Comma 26 2" xfId="33"/>
    <cellStyle name="Comma 26 2 2" xfId="34"/>
    <cellStyle name="Comma 26 2 2 2" xfId="35"/>
    <cellStyle name="Comma 28 2" xfId="36"/>
    <cellStyle name="Comma 28 2 2" xfId="8"/>
    <cellStyle name="Comma 28 2 2 2" xfId="39"/>
    <cellStyle name="Comma 3" xfId="40"/>
    <cellStyle name="Comma 3 2" xfId="41"/>
    <cellStyle name="Comma 3 3" xfId="42"/>
    <cellStyle name="Comma 3 4" xfId="232"/>
    <cellStyle name="Comma 33" xfId="43"/>
    <cellStyle name="Comma 33 2" xfId="37"/>
    <cellStyle name="Comma 33 2 2" xfId="7"/>
    <cellStyle name="Comma 4" xfId="44"/>
    <cellStyle name="Comma 4 2" xfId="45"/>
    <cellStyle name="Comma 4 2 2" xfId="46"/>
    <cellStyle name="Comma 4 2 3" xfId="48"/>
    <cellStyle name="Comma 4 3" xfId="230"/>
    <cellStyle name="Comma 5" xfId="49"/>
    <cellStyle name="Comma 5 2" xfId="50"/>
    <cellStyle name="Comma 5 2 2" xfId="10"/>
    <cellStyle name="Comma 5 2 3" xfId="120"/>
    <cellStyle name="Comma 5 2 4" xfId="161"/>
    <cellStyle name="Comma 5 2 5" xfId="201"/>
    <cellStyle name="Comma 5 3" xfId="119"/>
    <cellStyle name="Comma 5 3 2" xfId="242"/>
    <cellStyle name="Comma 5 4" xfId="160"/>
    <cellStyle name="Comma 5 5" xfId="200"/>
    <cellStyle name="Comma 6" xfId="51"/>
    <cellStyle name="Comma 6 2" xfId="121"/>
    <cellStyle name="Comma 6 2 2" xfId="251"/>
    <cellStyle name="Comma 6 3" xfId="162"/>
    <cellStyle name="Comma 6 3 2" xfId="244"/>
    <cellStyle name="Comma 6 4" xfId="202"/>
    <cellStyle name="Comma 7" xfId="52"/>
    <cellStyle name="Comma 7 2" xfId="53"/>
    <cellStyle name="Comma 7 2 2" xfId="54"/>
    <cellStyle name="Comma 7 3" xfId="122"/>
    <cellStyle name="Comma 7 3 2" xfId="229"/>
    <cellStyle name="Comma 7 4" xfId="163"/>
    <cellStyle name="Comma 7 5" xfId="203"/>
    <cellStyle name="Comma 8" xfId="56"/>
    <cellStyle name="Comma 8 2" xfId="124"/>
    <cellStyle name="Comma 8 2 2" xfId="247"/>
    <cellStyle name="Comma 8 3" xfId="165"/>
    <cellStyle name="Comma 8 3 2" xfId="246"/>
    <cellStyle name="Comma 8 4" xfId="205"/>
    <cellStyle name="Comma 9" xfId="58"/>
    <cellStyle name="Comma 9 2" xfId="125"/>
    <cellStyle name="Comma 9 2 2" xfId="248"/>
    <cellStyle name="Comma 9 3" xfId="166"/>
    <cellStyle name="Comma 9 4" xfId="206"/>
    <cellStyle name="Comma_Contract 1 BoQ final-priced" xfId="59"/>
    <cellStyle name="Comma_Contract 4 BoQ REV 0 " xfId="47"/>
    <cellStyle name="Hyperlink 2" xfId="60"/>
    <cellStyle name="Normal" xfId="0" builtinId="0"/>
    <cellStyle name="Normal 10" xfId="61"/>
    <cellStyle name="Normal 10 2" xfId="62"/>
    <cellStyle name="Normal 11" xfId="183"/>
    <cellStyle name="Normal 11 2" xfId="63"/>
    <cellStyle name="Normal 11 3" xfId="226"/>
    <cellStyle name="Normal 12 2" xfId="64"/>
    <cellStyle name="Normal 13" xfId="65"/>
    <cellStyle name="Normal 13 2" xfId="66"/>
    <cellStyle name="Normal 14" xfId="67"/>
    <cellStyle name="Normal 14 2" xfId="68"/>
    <cellStyle name="Normal 2" xfId="69"/>
    <cellStyle name="Normal 2 10" xfId="167"/>
    <cellStyle name="Normal 2 11" xfId="207"/>
    <cellStyle name="Normal 2 14" xfId="13"/>
    <cellStyle name="Normal 2 2" xfId="70"/>
    <cellStyle name="Normal 2 2 2" xfId="71"/>
    <cellStyle name="Normal 2 2 2 2" xfId="253"/>
    <cellStyle name="Normal 2 2 2 3" xfId="254"/>
    <cellStyle name="Normal 2 2 3" xfId="255"/>
    <cellStyle name="Normal 2 2 4" xfId="252"/>
    <cellStyle name="Normal 2 2 5" xfId="236"/>
    <cellStyle name="Normal 2 3" xfId="72"/>
    <cellStyle name="Normal 2 3 2" xfId="257"/>
    <cellStyle name="Normal 2 3 3" xfId="73"/>
    <cellStyle name="Normal 2 3 3 2" xfId="258"/>
    <cellStyle name="Normal 2 3 4" xfId="256"/>
    <cellStyle name="Normal 2 4" xfId="74"/>
    <cellStyle name="Normal 2 4 2" xfId="75"/>
    <cellStyle name="Normal 2 4 2 2" xfId="128"/>
    <cellStyle name="Normal 2 4 2 3" xfId="169"/>
    <cellStyle name="Normal 2 4 2 4" xfId="209"/>
    <cellStyle name="Normal 2 4 3" xfId="127"/>
    <cellStyle name="Normal 2 4 3 2" xfId="259"/>
    <cellStyle name="Normal 2 4 4" xfId="168"/>
    <cellStyle name="Normal 2 4 5" xfId="208"/>
    <cellStyle name="Normal 2 5" xfId="76"/>
    <cellStyle name="Normal 2 5 2" xfId="260"/>
    <cellStyle name="Normal 2 6" xfId="77"/>
    <cellStyle name="Normal 2 6 2" xfId="78"/>
    <cellStyle name="Normal 2 6 2 2" xfId="130"/>
    <cellStyle name="Normal 2 6 2 3" xfId="171"/>
    <cellStyle name="Normal 2 6 2 4" xfId="211"/>
    <cellStyle name="Normal 2 6 3" xfId="129"/>
    <cellStyle name="Normal 2 6 4" xfId="170"/>
    <cellStyle name="Normal 2 6 5" xfId="210"/>
    <cellStyle name="Normal 2 7" xfId="79"/>
    <cellStyle name="Normal 2 7 2" xfId="131"/>
    <cellStyle name="Normal 2 7 3" xfId="172"/>
    <cellStyle name="Normal 2 7 4" xfId="212"/>
    <cellStyle name="Normal 2 8" xfId="80"/>
    <cellStyle name="Normal 2 8 2" xfId="132"/>
    <cellStyle name="Normal 2 8 3" xfId="173"/>
    <cellStyle name="Normal 2 8 4" xfId="213"/>
    <cellStyle name="Normal 2 9" xfId="126"/>
    <cellStyle name="Normal 28 3 2" xfId="81"/>
    <cellStyle name="Normal 28 3 2 2" xfId="82"/>
    <cellStyle name="Normal 28 3 2 2 2" xfId="83"/>
    <cellStyle name="Normal 28 3 2 2 2 2" xfId="84"/>
    <cellStyle name="Normal 28 3 2 2 2 2 2" xfId="136"/>
    <cellStyle name="Normal 28 3 2 2 2 2 3" xfId="177"/>
    <cellStyle name="Normal 28 3 2 2 2 2 4" xfId="217"/>
    <cellStyle name="Normal 28 3 2 2 2 3" xfId="135"/>
    <cellStyle name="Normal 28 3 2 2 2 4" xfId="176"/>
    <cellStyle name="Normal 28 3 2 2 2 5" xfId="216"/>
    <cellStyle name="Normal 28 3 2 2 3" xfId="85"/>
    <cellStyle name="Normal 28 3 2 2 3 2" xfId="137"/>
    <cellStyle name="Normal 28 3 2 2 3 3" xfId="178"/>
    <cellStyle name="Normal 28 3 2 2 3 4" xfId="218"/>
    <cellStyle name="Normal 28 3 2 2 4" xfId="134"/>
    <cellStyle name="Normal 28 3 2 2 5" xfId="175"/>
    <cellStyle name="Normal 28 3 2 2 6" xfId="215"/>
    <cellStyle name="Normal 28 3 2 3" xfId="86"/>
    <cellStyle name="Normal 28 3 2 3 2" xfId="1"/>
    <cellStyle name="Normal 28 3 2 3 2 2" xfId="104"/>
    <cellStyle name="Normal 28 3 2 3 2 3" xfId="145"/>
    <cellStyle name="Normal 28 3 2 3 2 4" xfId="185"/>
    <cellStyle name="Normal 28 3 2 3 3" xfId="138"/>
    <cellStyle name="Normal 28 3 2 3 4" xfId="179"/>
    <cellStyle name="Normal 28 3 2 3 5" xfId="219"/>
    <cellStyle name="Normal 28 3 2 4" xfId="87"/>
    <cellStyle name="Normal 28 3 2 4 2" xfId="88"/>
    <cellStyle name="Normal 28 3 2 4 2 2" xfId="140"/>
    <cellStyle name="Normal 28 3 2 4 2 3" xfId="181"/>
    <cellStyle name="Normal 28 3 2 4 2 4" xfId="221"/>
    <cellStyle name="Normal 28 3 2 4 3" xfId="139"/>
    <cellStyle name="Normal 28 3 2 4 4" xfId="180"/>
    <cellStyle name="Normal 28 3 2 4 5" xfId="220"/>
    <cellStyle name="Normal 28 3 2 5" xfId="12"/>
    <cellStyle name="Normal 28 3 2 5 2" xfId="108"/>
    <cellStyle name="Normal 28 3 2 5 3" xfId="149"/>
    <cellStyle name="Normal 28 3 2 5 4" xfId="189"/>
    <cellStyle name="Normal 28 3 2 6" xfId="6"/>
    <cellStyle name="Normal 28 3 2 6 2" xfId="106"/>
    <cellStyle name="Normal 28 3 2 6 3" xfId="147"/>
    <cellStyle name="Normal 28 3 2 6 4" xfId="187"/>
    <cellStyle name="Normal 28 3 2 7" xfId="133"/>
    <cellStyle name="Normal 28 3 2 8" xfId="174"/>
    <cellStyle name="Normal 28 3 2 9" xfId="214"/>
    <cellStyle name="Normal 3" xfId="55"/>
    <cellStyle name="Normal 3 2" xfId="123"/>
    <cellStyle name="Normal 3 2 2" xfId="237"/>
    <cellStyle name="Normal 3 3" xfId="164"/>
    <cellStyle name="Normal 3 3 2" xfId="231"/>
    <cellStyle name="Normal 3 4" xfId="204"/>
    <cellStyle name="Normal 38" xfId="89"/>
    <cellStyle name="Normal 4" xfId="90"/>
    <cellStyle name="Normal 4 2" xfId="91"/>
    <cellStyle name="Normal 4 2 2" xfId="238"/>
    <cellStyle name="Normal 4 3" xfId="92"/>
    <cellStyle name="Normal 4 4" xfId="261"/>
    <cellStyle name="Normal 5" xfId="100"/>
    <cellStyle name="Normal 5 2" xfId="142"/>
    <cellStyle name="Normal 5 2 2" xfId="262"/>
    <cellStyle name="Normal 5 3" xfId="11"/>
    <cellStyle name="Normal 5 4" xfId="223"/>
    <cellStyle name="Normal 5 4 2" xfId="239"/>
    <cellStyle name="Normal 6" xfId="93"/>
    <cellStyle name="Normal 6 2" xfId="245"/>
    <cellStyle name="Normal 6 2 2" xfId="249"/>
    <cellStyle name="Normal 6 3" xfId="9"/>
    <cellStyle name="Normal 6 3 2" xfId="18"/>
    <cellStyle name="Normal 6 3 2 2" xfId="94"/>
    <cellStyle name="Normal 6 3 2 2 2" xfId="141"/>
    <cellStyle name="Normal 6 3 2 2 3" xfId="182"/>
    <cellStyle name="Normal 6 3 2 2 4" xfId="222"/>
    <cellStyle name="Normal 6 3 2 3" xfId="112"/>
    <cellStyle name="Normal 6 3 2 4" xfId="153"/>
    <cellStyle name="Normal 6 3 2 5" xfId="193"/>
    <cellStyle name="Normal 6 3 3" xfId="15"/>
    <cellStyle name="Normal 6 3 3 2" xfId="110"/>
    <cellStyle name="Normal 6 3 3 3" xfId="151"/>
    <cellStyle name="Normal 6 3 3 4" xfId="191"/>
    <cellStyle name="Normal 6 3 4" xfId="5"/>
    <cellStyle name="Normal 6 3 4 2" xfId="105"/>
    <cellStyle name="Normal 6 3 4 3" xfId="146"/>
    <cellStyle name="Normal 6 3 4 4" xfId="186"/>
    <cellStyle name="Normal 6 3 5" xfId="107"/>
    <cellStyle name="Normal 6 3 6" xfId="148"/>
    <cellStyle name="Normal 6 3 7" xfId="188"/>
    <cellStyle name="Normal 7" xfId="95"/>
    <cellStyle name="Normal 8" xfId="96"/>
    <cellStyle name="Normal 9" xfId="97"/>
    <cellStyle name="Normal_Nzoia2 BOQ- Package 1University" xfId="38"/>
    <cellStyle name="Percent" xfId="4" builtinId="5"/>
    <cellStyle name="Percent 2" xfId="98"/>
    <cellStyle name="Percent 2 2" xfId="240"/>
    <cellStyle name="Percent 3" xfId="99"/>
    <cellStyle name="Percent 3 2" xfId="241"/>
    <cellStyle name="Standard 2 2" xfId="57"/>
    <cellStyle name="常规_BUNGOMA REHABILITATION WORKS (BQ BR1-BR14)" xfId="2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1447799</xdr:colOff>
      <xdr:row>43</xdr:row>
      <xdr:rowOff>142875</xdr:rowOff>
    </xdr:from>
    <xdr:to>
      <xdr:col>1</xdr:col>
      <xdr:colOff>3124200</xdr:colOff>
      <xdr:row>48</xdr:row>
      <xdr:rowOff>133350</xdr:rowOff>
    </xdr:to>
    <xdr:sp macro="" textlink="">
      <xdr:nvSpPr>
        <xdr:cNvPr id="10" name="TextBox 23">
          <a:extLst>
            <a:ext uri="{FF2B5EF4-FFF2-40B4-BE49-F238E27FC236}">
              <a16:creationId xmlns:a16="http://schemas.microsoft.com/office/drawing/2014/main" id="{00000000-0008-0000-0000-00000A000000}"/>
            </a:ext>
          </a:extLst>
        </xdr:cNvPr>
        <xdr:cNvSpPr txBox="1">
          <a:spLocks noChangeArrowheads="1"/>
        </xdr:cNvSpPr>
      </xdr:nvSpPr>
      <xdr:spPr>
        <a:xfrm>
          <a:off x="1838324" y="7810500"/>
          <a:ext cx="1676401" cy="800100"/>
        </a:xfrm>
        <a:prstGeom prst="rect">
          <a:avLst/>
        </a:prstGeom>
        <a:noFill/>
        <a:ln>
          <a:noFill/>
        </a:ln>
      </xdr:spPr>
      <xdr:txBody>
        <a:bodyPr wrap="square">
          <a:noAutofit/>
        </a:bodyPr>
        <a:lstStyle/>
        <a:p>
          <a:pPr marL="0" marR="0" algn="ctr" fontAlgn="base">
            <a:spcBef>
              <a:spcPts val="0"/>
            </a:spcBef>
            <a:spcAft>
              <a:spcPts val="0"/>
            </a:spcAft>
          </a:pPr>
          <a:r>
            <a:rPr lang="en-GB" sz="1300" b="1" kern="12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January  2024</a:t>
          </a:r>
          <a:endParaRPr lang="en-US" sz="13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1343026</xdr:colOff>
      <xdr:row>32</xdr:row>
      <xdr:rowOff>152400</xdr:rowOff>
    </xdr:from>
    <xdr:to>
      <xdr:col>1</xdr:col>
      <xdr:colOff>4181476</xdr:colOff>
      <xdr:row>41</xdr:row>
      <xdr:rowOff>1</xdr:rowOff>
    </xdr:to>
    <xdr:sp macro="" textlink="">
      <xdr:nvSpPr>
        <xdr:cNvPr id="11" name="TextBox 23">
          <a:extLst>
            <a:ext uri="{FF2B5EF4-FFF2-40B4-BE49-F238E27FC236}">
              <a16:creationId xmlns:a16="http://schemas.microsoft.com/office/drawing/2014/main" id="{00000000-0008-0000-0000-00000B000000}"/>
            </a:ext>
          </a:extLst>
        </xdr:cNvPr>
        <xdr:cNvSpPr txBox="1">
          <a:spLocks noChangeArrowheads="1"/>
        </xdr:cNvSpPr>
      </xdr:nvSpPr>
      <xdr:spPr>
        <a:xfrm>
          <a:off x="1733551" y="5972175"/>
          <a:ext cx="2838450" cy="1304926"/>
        </a:xfrm>
        <a:prstGeom prst="rect">
          <a:avLst/>
        </a:prstGeom>
        <a:noFill/>
        <a:ln>
          <a:noFill/>
        </a:ln>
      </xdr:spPr>
      <xdr:txBody>
        <a:bodyPr wrap="square">
          <a:noAutofit/>
        </a:bodyPr>
        <a:lstStyle/>
        <a:p>
          <a:pPr marL="0" marR="0" algn="l">
            <a:spcBef>
              <a:spcPts val="0"/>
            </a:spcBef>
            <a:spcAft>
              <a:spcPts val="0"/>
            </a:spcAft>
          </a:pPr>
          <a:r>
            <a:rPr lang="en-US" sz="1400" b="1">
              <a:effectLst/>
              <a:latin typeface="Tahoma" panose="020B0604030504040204" pitchFamily="34" charset="0"/>
              <a:ea typeface="Tahoma" panose="020B0604030504040204" pitchFamily="34" charset="0"/>
              <a:cs typeface="Tahoma" panose="020B0604030504040204" pitchFamily="34" charset="0"/>
            </a:rPr>
            <a:t>Bills</a:t>
          </a:r>
          <a:r>
            <a:rPr lang="en-US" sz="1400" b="1" baseline="0">
              <a:effectLst/>
              <a:latin typeface="Tahoma" panose="020B0604030504040204" pitchFamily="34" charset="0"/>
              <a:ea typeface="Tahoma" panose="020B0604030504040204" pitchFamily="34" charset="0"/>
              <a:cs typeface="Tahoma" panose="020B0604030504040204" pitchFamily="34" charset="0"/>
            </a:rPr>
            <a:t> of Quantities </a:t>
          </a:r>
          <a:r>
            <a:rPr lang="en-US" sz="1400" b="1">
              <a:effectLst/>
              <a:latin typeface="Tahoma" panose="020B0604030504040204" pitchFamily="34" charset="0"/>
              <a:ea typeface="Tahoma" panose="020B0604030504040204" pitchFamily="34" charset="0"/>
              <a:cs typeface="Tahoma" panose="020B0604030504040204" pitchFamily="34" charset="0"/>
            </a:rPr>
            <a:t>sheet</a:t>
          </a:r>
          <a:endParaRPr lang="en-US" sz="14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1</xdr:col>
      <xdr:colOff>1943099</xdr:colOff>
      <xdr:row>0</xdr:row>
      <xdr:rowOff>447675</xdr:rowOff>
    </xdr:from>
    <xdr:to>
      <xdr:col>1</xdr:col>
      <xdr:colOff>3571874</xdr:colOff>
      <xdr:row>7</xdr:row>
      <xdr:rowOff>104775</xdr:rowOff>
    </xdr:to>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2333624" y="447675"/>
          <a:ext cx="1628775" cy="13906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2023453</xdr:colOff>
      <xdr:row>0</xdr:row>
      <xdr:rowOff>1</xdr:rowOff>
    </xdr:from>
    <xdr:to>
      <xdr:col>3</xdr:col>
      <xdr:colOff>315059</xdr:colOff>
      <xdr:row>6</xdr:row>
      <xdr:rowOff>139212</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053011" y="1"/>
          <a:ext cx="1266336" cy="118696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2"/>
  <sheetViews>
    <sheetView showGridLines="0" view="pageBreakPreview" topLeftCell="A52" zoomScaleNormal="100" workbookViewId="0">
      <selection activeCell="A11" sqref="A11"/>
    </sheetView>
  </sheetViews>
  <sheetFormatPr defaultColWidth="9.1796875" defaultRowHeight="12.5"/>
  <cols>
    <col min="1" max="1" width="5.81640625" customWidth="1"/>
    <col min="2" max="2" width="79.81640625" customWidth="1"/>
    <col min="3" max="3" width="6.453125" customWidth="1"/>
  </cols>
  <sheetData>
    <row r="1" spans="2:2" ht="36.75" customHeight="1"/>
    <row r="2" spans="2:2" ht="23">
      <c r="B2" s="9"/>
    </row>
    <row r="3" spans="2:2" ht="15">
      <c r="B3" s="10"/>
    </row>
    <row r="4" spans="2:2" ht="22.5">
      <c r="B4" s="11"/>
    </row>
    <row r="11" spans="2:2" ht="15.5">
      <c r="B11" s="12" t="s">
        <v>0</v>
      </c>
    </row>
    <row r="19" spans="2:2" ht="13">
      <c r="B19" s="6" t="s">
        <v>69</v>
      </c>
    </row>
    <row r="20" spans="2:2" ht="18">
      <c r="B20" s="18" t="s">
        <v>85</v>
      </c>
    </row>
    <row r="22" spans="2:2" ht="13">
      <c r="B22" s="6"/>
    </row>
  </sheetData>
  <pageMargins left="0.7" right="0.7" top="0.75" bottom="0.75" header="0.3" footer="0.3"/>
  <pageSetup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topLeftCell="A49" zoomScale="130" zoomScaleNormal="130" zoomScaleSheetLayoutView="80" zoomScalePageLayoutView="70" workbookViewId="0">
      <selection activeCell="E19" sqref="E19"/>
    </sheetView>
  </sheetViews>
  <sheetFormatPr defaultColWidth="9" defaultRowHeight="13"/>
  <cols>
    <col min="1" max="1" width="25" style="176" customWidth="1"/>
    <col min="2" max="2" width="5.453125" style="187" customWidth="1"/>
    <col min="3" max="3" width="44.54296875" style="176" customWidth="1"/>
    <col min="4" max="4" width="28.54296875" style="176" customWidth="1"/>
    <col min="5" max="5" width="17.54296875" style="176" customWidth="1"/>
    <col min="6" max="6" width="14.26953125" style="176" bestFit="1" customWidth="1"/>
    <col min="7" max="16384" width="9" style="176"/>
  </cols>
  <sheetData>
    <row r="1" spans="2:5" ht="18.75" customHeight="1">
      <c r="B1" s="382" t="s">
        <v>0</v>
      </c>
      <c r="C1" s="382"/>
      <c r="D1" s="382"/>
      <c r="E1" s="382"/>
    </row>
    <row r="2" spans="2:5" ht="12.5">
      <c r="B2" s="382"/>
      <c r="C2" s="382"/>
      <c r="D2" s="382"/>
      <c r="E2" s="382"/>
    </row>
    <row r="3" spans="2:5" ht="12.5">
      <c r="B3" s="382"/>
      <c r="C3" s="382"/>
      <c r="D3" s="382"/>
      <c r="E3" s="382"/>
    </row>
    <row r="4" spans="2:5" ht="12.5">
      <c r="B4" s="382"/>
      <c r="C4" s="382"/>
      <c r="D4" s="382"/>
      <c r="E4" s="382"/>
    </row>
    <row r="5" spans="2:5" ht="12.5">
      <c r="B5" s="382"/>
      <c r="C5" s="382"/>
      <c r="D5" s="382"/>
      <c r="E5" s="382"/>
    </row>
    <row r="6" spans="2:5" ht="12.5">
      <c r="B6" s="382"/>
      <c r="C6" s="382"/>
      <c r="D6" s="382"/>
      <c r="E6" s="382"/>
    </row>
    <row r="7" spans="2:5" ht="12.5">
      <c r="B7" s="382"/>
      <c r="C7" s="382"/>
      <c r="D7" s="382"/>
      <c r="E7" s="382"/>
    </row>
    <row r="8" spans="2:5" ht="12.5">
      <c r="B8" s="382"/>
      <c r="C8" s="382"/>
      <c r="D8" s="382"/>
      <c r="E8" s="382"/>
    </row>
    <row r="9" spans="2:5" ht="12.5">
      <c r="B9" s="382"/>
      <c r="C9" s="382"/>
      <c r="D9" s="382"/>
      <c r="E9" s="382"/>
    </row>
    <row r="10" spans="2:5" ht="12.5">
      <c r="B10" s="382"/>
      <c r="C10" s="382"/>
      <c r="D10" s="382"/>
      <c r="E10" s="382"/>
    </row>
    <row r="11" spans="2:5" ht="12.5">
      <c r="B11" s="382"/>
      <c r="C11" s="382"/>
      <c r="D11" s="382"/>
      <c r="E11" s="382"/>
    </row>
    <row r="12" spans="2:5" ht="12.5">
      <c r="B12" s="382"/>
      <c r="C12" s="382"/>
      <c r="D12" s="382"/>
      <c r="E12" s="382"/>
    </row>
    <row r="13" spans="2:5" ht="12.5">
      <c r="B13" s="382"/>
      <c r="C13" s="382"/>
      <c r="D13" s="382"/>
      <c r="E13" s="382"/>
    </row>
    <row r="14" spans="2:5" ht="33" customHeight="1">
      <c r="B14" s="382"/>
      <c r="C14" s="382"/>
      <c r="D14" s="382"/>
      <c r="E14" s="382"/>
    </row>
    <row r="15" spans="2:5" ht="11.25" customHeight="1">
      <c r="B15" s="382"/>
      <c r="C15" s="382"/>
      <c r="D15" s="382"/>
      <c r="E15" s="382"/>
    </row>
    <row r="16" spans="2:5" thickBot="1">
      <c r="B16" s="382"/>
      <c r="C16" s="382"/>
      <c r="D16" s="382"/>
      <c r="E16" s="382"/>
    </row>
    <row r="17" spans="1:6" s="181" customFormat="1" ht="26.25" customHeight="1" thickTop="1">
      <c r="B17" s="177" t="s">
        <v>1</v>
      </c>
      <c r="C17" s="178" t="s">
        <v>2</v>
      </c>
      <c r="D17" s="179"/>
      <c r="E17" s="180" t="s">
        <v>3</v>
      </c>
    </row>
    <row r="18" spans="1:6" s="182" customFormat="1" ht="27" customHeight="1">
      <c r="B18" s="190">
        <v>1</v>
      </c>
      <c r="C18" s="383" t="s">
        <v>4</v>
      </c>
      <c r="D18" s="384"/>
      <c r="E18" s="191">
        <f>'Bill 1. P &amp; G'!F31</f>
        <v>500000</v>
      </c>
    </row>
    <row r="19" spans="1:6" s="185" customFormat="1" ht="27" customHeight="1">
      <c r="B19" s="183">
        <v>2</v>
      </c>
      <c r="C19" s="184" t="s">
        <v>51</v>
      </c>
      <c r="D19" s="186"/>
      <c r="E19" s="192"/>
      <c r="F19" s="336"/>
    </row>
    <row r="20" spans="1:6" s="185" customFormat="1" ht="27" customHeight="1">
      <c r="B20" s="333">
        <v>3</v>
      </c>
      <c r="C20" s="335" t="s">
        <v>127</v>
      </c>
      <c r="D20" s="334"/>
      <c r="E20" s="192">
        <f>'Bill 3. Borehole work'!F45</f>
        <v>262938</v>
      </c>
    </row>
    <row r="21" spans="1:6" s="193" customFormat="1" ht="27" customHeight="1">
      <c r="B21" s="385" t="s">
        <v>5</v>
      </c>
      <c r="C21" s="386"/>
      <c r="D21" s="188"/>
      <c r="E21" s="7">
        <f>E20+E19+E18</f>
        <v>762938</v>
      </c>
      <c r="F21" s="185"/>
    </row>
    <row r="22" spans="1:6" s="193" customFormat="1" ht="27" customHeight="1">
      <c r="A22" s="194"/>
      <c r="B22" s="378" t="s">
        <v>6</v>
      </c>
      <c r="C22" s="379"/>
      <c r="D22" s="195">
        <v>0.05</v>
      </c>
      <c r="E22" s="196">
        <f>E21*D22</f>
        <v>38146.9</v>
      </c>
      <c r="F22" s="370"/>
    </row>
    <row r="23" spans="1:6" s="193" customFormat="1" ht="27" customHeight="1">
      <c r="B23" s="376" t="s">
        <v>189</v>
      </c>
      <c r="C23" s="377"/>
      <c r="D23" s="195"/>
      <c r="E23" s="196">
        <f>E21+E22</f>
        <v>801084.9</v>
      </c>
    </row>
    <row r="24" spans="1:6" s="193" customFormat="1" ht="27" customHeight="1">
      <c r="B24" s="378" t="s">
        <v>190</v>
      </c>
      <c r="C24" s="379"/>
      <c r="D24" s="195">
        <v>0.16</v>
      </c>
      <c r="E24" s="196">
        <f>E23*D24</f>
        <v>128173.584</v>
      </c>
      <c r="F24" s="370"/>
    </row>
    <row r="25" spans="1:6" s="193" customFormat="1" ht="27" customHeight="1" thickBot="1">
      <c r="B25" s="380" t="s">
        <v>7</v>
      </c>
      <c r="C25" s="381"/>
      <c r="D25" s="189"/>
      <c r="E25" s="197">
        <f>E23+E24</f>
        <v>929258.48400000005</v>
      </c>
    </row>
    <row r="26" spans="1:6" ht="13.5" thickTop="1">
      <c r="C26" s="198"/>
      <c r="D26" s="199"/>
      <c r="E26" s="200"/>
    </row>
    <row r="27" spans="1:6">
      <c r="C27" s="201"/>
      <c r="E27" s="202"/>
    </row>
    <row r="28" spans="1:6">
      <c r="C28" s="201"/>
      <c r="E28" s="202"/>
    </row>
    <row r="29" spans="1:6" s="193" customFormat="1" ht="15.5">
      <c r="C29" s="201"/>
      <c r="D29" s="176"/>
      <c r="E29" s="202"/>
    </row>
    <row r="30" spans="1:6" s="193" customFormat="1" ht="15.5">
      <c r="B30" s="203" t="s">
        <v>8</v>
      </c>
      <c r="C30" s="201"/>
      <c r="D30" s="176"/>
      <c r="E30" s="202"/>
    </row>
    <row r="31" spans="1:6" s="193" customFormat="1" ht="15.5">
      <c r="B31" s="203"/>
      <c r="C31" s="201"/>
      <c r="D31" s="176"/>
      <c r="E31" s="202"/>
    </row>
    <row r="32" spans="1:6" s="193" customFormat="1" ht="15.5">
      <c r="B32" s="203" t="s">
        <v>9</v>
      </c>
      <c r="C32" s="201"/>
      <c r="D32" s="176"/>
      <c r="E32" s="202"/>
    </row>
    <row r="33" spans="2:5" s="193" customFormat="1" ht="15.5">
      <c r="B33" s="203"/>
      <c r="C33" s="201"/>
      <c r="D33" s="176"/>
      <c r="E33" s="202"/>
    </row>
    <row r="34" spans="2:5" s="193" customFormat="1" ht="15.5">
      <c r="B34" s="203" t="s">
        <v>10</v>
      </c>
      <c r="C34" s="201"/>
      <c r="D34" s="176"/>
      <c r="E34" s="202"/>
    </row>
    <row r="35" spans="2:5" s="193" customFormat="1" ht="15.5">
      <c r="B35" s="203"/>
      <c r="C35" s="201"/>
      <c r="D35" s="176"/>
      <c r="E35" s="202"/>
    </row>
    <row r="36" spans="2:5" s="193" customFormat="1" ht="16" thickBot="1">
      <c r="B36" s="176" t="s">
        <v>11</v>
      </c>
      <c r="C36" s="204"/>
      <c r="D36" s="205"/>
      <c r="E36" s="206"/>
    </row>
    <row r="37" spans="2:5" s="193" customFormat="1" ht="15.5">
      <c r="B37" s="207"/>
      <c r="C37" s="208"/>
      <c r="D37" s="8"/>
    </row>
    <row r="38" spans="2:5" s="193" customFormat="1" ht="15.5">
      <c r="C38" s="208"/>
      <c r="D38" s="8"/>
    </row>
    <row r="39" spans="2:5" s="193" customFormat="1" ht="15.5">
      <c r="C39" s="208"/>
      <c r="D39" s="8"/>
    </row>
    <row r="40" spans="2:5" s="193" customFormat="1" ht="15.5">
      <c r="C40" s="208"/>
      <c r="D40" s="8"/>
    </row>
    <row r="41" spans="2:5" s="193" customFormat="1" ht="15.5">
      <c r="C41" s="208"/>
      <c r="D41" s="8"/>
    </row>
  </sheetData>
  <mergeCells count="7">
    <mergeCell ref="B23:C23"/>
    <mergeCell ref="B24:C24"/>
    <mergeCell ref="B25:C25"/>
    <mergeCell ref="B1:E16"/>
    <mergeCell ref="C18:D18"/>
    <mergeCell ref="B21:C21"/>
    <mergeCell ref="B22:C22"/>
  </mergeCells>
  <pageMargins left="0.36729166666666702" right="1" top="0.78749999999999998" bottom="0.7" header="0.75" footer="0.5"/>
  <pageSetup scale="43" fitToHeight="0" orientation="portrait" r:id="rId1"/>
  <headerFooter alignWithMargins="0">
    <oddHeader>&amp;C&amp;"Arial,Bold"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6"/>
  <sheetViews>
    <sheetView showGridLines="0" showRuler="0" topLeftCell="A28" zoomScaleNormal="100" zoomScaleSheetLayoutView="100" zoomScalePageLayoutView="80" workbookViewId="0">
      <selection activeCell="C22" sqref="C22"/>
    </sheetView>
  </sheetViews>
  <sheetFormatPr defaultColWidth="6.54296875" defaultRowHeight="12.5"/>
  <cols>
    <col min="1" max="1" width="7" style="21" customWidth="1"/>
    <col min="2" max="2" width="51.1796875" style="25" customWidth="1"/>
    <col min="3" max="4" width="9" style="21" customWidth="1"/>
    <col min="5" max="5" width="13.7265625" style="26" customWidth="1"/>
    <col min="6" max="6" width="14.7265625" style="26" customWidth="1"/>
    <col min="7" max="7" width="9.1796875" style="2" customWidth="1"/>
    <col min="8" max="8" width="15" style="2" customWidth="1"/>
    <col min="9" max="16384" width="6.54296875" style="2"/>
  </cols>
  <sheetData>
    <row r="1" spans="1:6" s="211" customFormat="1" ht="27" customHeight="1" thickBot="1">
      <c r="A1" s="387" t="s">
        <v>12</v>
      </c>
      <c r="B1" s="388"/>
      <c r="C1" s="388"/>
      <c r="D1" s="388"/>
      <c r="E1" s="388"/>
      <c r="F1" s="389"/>
    </row>
    <row r="2" spans="1:6" s="33" customFormat="1" ht="27" thickTop="1" thickBot="1">
      <c r="A2" s="214" t="s">
        <v>13</v>
      </c>
      <c r="B2" s="212" t="s">
        <v>14</v>
      </c>
      <c r="C2" s="212" t="s">
        <v>15</v>
      </c>
      <c r="D2" s="212" t="s">
        <v>16</v>
      </c>
      <c r="E2" s="213" t="s">
        <v>17</v>
      </c>
      <c r="F2" s="215" t="s">
        <v>18</v>
      </c>
    </row>
    <row r="3" spans="1:6" ht="13" thickTop="1">
      <c r="A3" s="220"/>
      <c r="B3" s="210"/>
      <c r="C3" s="223"/>
      <c r="D3" s="223"/>
      <c r="E3" s="224"/>
      <c r="F3" s="225"/>
    </row>
    <row r="4" spans="1:6" s="4" customFormat="1" ht="13">
      <c r="A4" s="216"/>
      <c r="B4" s="27" t="s">
        <v>19</v>
      </c>
      <c r="C4" s="36"/>
      <c r="D4" s="36"/>
      <c r="E4" s="38"/>
      <c r="F4" s="217"/>
    </row>
    <row r="5" spans="1:6">
      <c r="A5" s="220"/>
      <c r="B5" s="61"/>
      <c r="C5" s="35"/>
      <c r="D5" s="35"/>
      <c r="E5" s="226"/>
      <c r="F5" s="227"/>
    </row>
    <row r="6" spans="1:6" ht="13">
      <c r="A6" s="220"/>
      <c r="B6" s="28" t="s">
        <v>20</v>
      </c>
      <c r="C6" s="35"/>
      <c r="D6" s="35"/>
      <c r="E6" s="226"/>
      <c r="F6" s="227"/>
    </row>
    <row r="7" spans="1:6">
      <c r="A7" s="220"/>
      <c r="B7" s="228"/>
      <c r="C7" s="35"/>
      <c r="D7" s="35"/>
      <c r="E7" s="226"/>
      <c r="F7" s="227"/>
    </row>
    <row r="8" spans="1:6" ht="50">
      <c r="A8" s="218" t="s">
        <v>52</v>
      </c>
      <c r="B8" s="229" t="s">
        <v>21</v>
      </c>
      <c r="C8" s="35" t="s">
        <v>22</v>
      </c>
      <c r="D8" s="35">
        <v>2</v>
      </c>
      <c r="E8" s="226"/>
      <c r="F8" s="227"/>
    </row>
    <row r="9" spans="1:6">
      <c r="A9" s="218"/>
      <c r="B9" s="61"/>
      <c r="C9" s="35"/>
      <c r="D9" s="35"/>
      <c r="E9" s="226"/>
      <c r="F9" s="227"/>
    </row>
    <row r="10" spans="1:6" ht="12.75" customHeight="1">
      <c r="A10" s="219"/>
      <c r="B10" s="29" t="s">
        <v>191</v>
      </c>
      <c r="C10" s="223"/>
      <c r="D10" s="230"/>
      <c r="E10" s="231"/>
      <c r="F10" s="227"/>
    </row>
    <row r="11" spans="1:6" ht="12.75" customHeight="1">
      <c r="A11" s="218"/>
      <c r="B11" s="30"/>
      <c r="C11" s="340"/>
      <c r="D11" s="232"/>
      <c r="E11" s="39"/>
      <c r="F11" s="227"/>
    </row>
    <row r="12" spans="1:6" ht="25">
      <c r="A12" s="218" t="s">
        <v>53</v>
      </c>
      <c r="B12" s="30" t="s">
        <v>47</v>
      </c>
      <c r="C12" s="340" t="s">
        <v>23</v>
      </c>
      <c r="D12" s="232">
        <v>1</v>
      </c>
      <c r="E12" s="39"/>
      <c r="F12" s="227"/>
    </row>
    <row r="13" spans="1:6">
      <c r="A13" s="219"/>
      <c r="B13" s="209"/>
      <c r="C13" s="340"/>
      <c r="D13" s="232"/>
      <c r="E13" s="39"/>
      <c r="F13" s="227"/>
    </row>
    <row r="14" spans="1:6" ht="62.5">
      <c r="A14" s="218" t="s">
        <v>54</v>
      </c>
      <c r="B14" s="233" t="s">
        <v>204</v>
      </c>
      <c r="C14" s="35" t="s">
        <v>23</v>
      </c>
      <c r="D14" s="35">
        <v>1</v>
      </c>
      <c r="E14" s="226">
        <v>200000</v>
      </c>
      <c r="F14" s="227">
        <f>D14*E14</f>
        <v>200000</v>
      </c>
    </row>
    <row r="15" spans="1:6" ht="17.25" customHeight="1">
      <c r="A15" s="218"/>
      <c r="B15" s="31"/>
      <c r="C15" s="340"/>
      <c r="D15" s="232"/>
      <c r="E15" s="234"/>
      <c r="F15" s="227"/>
    </row>
    <row r="16" spans="1:6" ht="29.5" customHeight="1">
      <c r="A16" s="218" t="s">
        <v>126</v>
      </c>
      <c r="B16" s="31" t="s">
        <v>61</v>
      </c>
      <c r="C16" s="340" t="s">
        <v>23</v>
      </c>
      <c r="D16" s="232">
        <v>1</v>
      </c>
      <c r="E16" s="160"/>
      <c r="F16" s="227"/>
    </row>
    <row r="17" spans="1:6" ht="24" customHeight="1">
      <c r="A17" s="218"/>
      <c r="B17" s="31"/>
      <c r="C17" s="340"/>
      <c r="D17" s="232"/>
      <c r="E17" s="160"/>
      <c r="F17" s="227"/>
    </row>
    <row r="18" spans="1:6" ht="42.75" customHeight="1">
      <c r="A18" s="218" t="s">
        <v>181</v>
      </c>
      <c r="B18" s="31" t="s">
        <v>177</v>
      </c>
      <c r="C18" s="340" t="s">
        <v>178</v>
      </c>
      <c r="D18" s="232" t="s">
        <v>179</v>
      </c>
      <c r="E18" s="160"/>
      <c r="F18" s="227"/>
    </row>
    <row r="19" spans="1:6" ht="21" customHeight="1">
      <c r="A19" s="218"/>
      <c r="B19" s="31"/>
      <c r="C19" s="340"/>
      <c r="D19" s="232"/>
      <c r="E19" s="160"/>
      <c r="F19" s="227"/>
    </row>
    <row r="20" spans="1:6" ht="39" customHeight="1">
      <c r="A20" s="218" t="s">
        <v>182</v>
      </c>
      <c r="B20" s="31" t="s">
        <v>180</v>
      </c>
      <c r="C20" s="340" t="s">
        <v>178</v>
      </c>
      <c r="D20" s="232" t="s">
        <v>179</v>
      </c>
      <c r="E20" s="160"/>
      <c r="F20" s="227"/>
    </row>
    <row r="21" spans="1:6" ht="19.5" customHeight="1">
      <c r="A21" s="218"/>
      <c r="B21" s="31"/>
      <c r="C21" s="340"/>
      <c r="D21" s="232"/>
      <c r="E21" s="160"/>
      <c r="F21" s="227"/>
    </row>
    <row r="22" spans="1:6" ht="60.75" customHeight="1">
      <c r="A22" s="218" t="s">
        <v>183</v>
      </c>
      <c r="B22" s="31" t="s">
        <v>188</v>
      </c>
      <c r="C22" s="340" t="s">
        <v>178</v>
      </c>
      <c r="D22" s="232" t="s">
        <v>179</v>
      </c>
      <c r="E22" s="160">
        <v>300000</v>
      </c>
      <c r="F22" s="227">
        <f>E22</f>
        <v>300000</v>
      </c>
    </row>
    <row r="23" spans="1:6" ht="24" customHeight="1" thickBot="1">
      <c r="A23" s="220"/>
      <c r="B23" s="31"/>
      <c r="C23" s="340"/>
      <c r="D23" s="232"/>
      <c r="E23" s="160"/>
      <c r="F23" s="227"/>
    </row>
    <row r="24" spans="1:6" ht="24.75" customHeight="1" thickBot="1">
      <c r="A24" s="40"/>
      <c r="B24" s="41" t="s">
        <v>24</v>
      </c>
      <c r="C24" s="341"/>
      <c r="D24" s="42"/>
      <c r="E24" s="43"/>
      <c r="F24" s="44">
        <f>SUM(F8:F23)</f>
        <v>500000</v>
      </c>
    </row>
    <row r="25" spans="1:6">
      <c r="A25" s="235"/>
      <c r="B25" s="236"/>
      <c r="C25" s="342"/>
      <c r="D25" s="237"/>
      <c r="E25" s="238"/>
      <c r="F25" s="239"/>
    </row>
    <row r="26" spans="1:6" ht="19.5" customHeight="1">
      <c r="A26" s="390" t="s">
        <v>12</v>
      </c>
      <c r="B26" s="391"/>
      <c r="C26" s="391"/>
      <c r="D26" s="391"/>
      <c r="E26" s="391"/>
      <c r="F26" s="392"/>
    </row>
    <row r="27" spans="1:6" customFormat="1" ht="26">
      <c r="A27" s="221" t="s">
        <v>13</v>
      </c>
      <c r="B27" s="32" t="s">
        <v>14</v>
      </c>
      <c r="C27" s="34" t="s">
        <v>15</v>
      </c>
      <c r="D27" s="37" t="s">
        <v>16</v>
      </c>
      <c r="E27" s="37" t="s">
        <v>26</v>
      </c>
      <c r="F27" s="222" t="s">
        <v>18</v>
      </c>
    </row>
    <row r="28" spans="1:6" customFormat="1" ht="13">
      <c r="A28" s="240"/>
      <c r="B28" s="33" t="s">
        <v>27</v>
      </c>
      <c r="C28" s="343"/>
      <c r="D28" s="241"/>
      <c r="E28" s="242"/>
      <c r="F28" s="243"/>
    </row>
    <row r="29" spans="1:6" customFormat="1">
      <c r="A29" s="244"/>
      <c r="B29" s="245"/>
      <c r="C29" s="343"/>
      <c r="D29" s="246"/>
      <c r="E29" s="247"/>
      <c r="F29" s="243"/>
    </row>
    <row r="30" spans="1:6" customFormat="1" ht="13" thickBot="1">
      <c r="A30" s="244"/>
      <c r="B30" s="245" t="s">
        <v>28</v>
      </c>
      <c r="C30" s="343"/>
      <c r="D30" s="246"/>
      <c r="E30" s="247"/>
      <c r="F30" s="243">
        <f>F24</f>
        <v>500000</v>
      </c>
    </row>
    <row r="31" spans="1:6" s="5" customFormat="1" ht="30" customHeight="1" thickBot="1">
      <c r="A31" s="45"/>
      <c r="B31" s="393" t="s">
        <v>30</v>
      </c>
      <c r="C31" s="393"/>
      <c r="D31" s="394"/>
      <c r="E31" s="46"/>
      <c r="F31" s="47">
        <f>F30</f>
        <v>500000</v>
      </c>
    </row>
    <row r="32" spans="1:6">
      <c r="A32" s="22"/>
      <c r="B32" s="23"/>
      <c r="C32" s="22"/>
      <c r="D32" s="24"/>
      <c r="E32" s="3"/>
      <c r="F32" s="1"/>
    </row>
    <row r="46" spans="1:6">
      <c r="A46" s="22"/>
      <c r="B46" s="2"/>
      <c r="C46" s="22"/>
      <c r="E46" s="2"/>
      <c r="F46" s="2"/>
    </row>
    <row r="47" spans="1:6">
      <c r="A47" s="22"/>
      <c r="B47" s="2"/>
      <c r="C47" s="22"/>
      <c r="E47" s="2"/>
      <c r="F47" s="2"/>
    </row>
    <row r="48" spans="1:6">
      <c r="A48" s="22"/>
      <c r="B48" s="2"/>
      <c r="C48" s="22"/>
      <c r="E48" s="2"/>
      <c r="F48" s="2"/>
    </row>
    <row r="49" spans="1:6">
      <c r="A49" s="22"/>
      <c r="B49" s="2"/>
      <c r="C49" s="22"/>
      <c r="E49" s="2"/>
      <c r="F49" s="2"/>
    </row>
    <row r="50" spans="1:6">
      <c r="A50" s="22"/>
      <c r="B50" s="2"/>
      <c r="C50" s="22"/>
      <c r="E50" s="2"/>
      <c r="F50" s="2"/>
    </row>
    <row r="51" spans="1:6">
      <c r="A51" s="22"/>
      <c r="B51" s="2"/>
      <c r="C51" s="22"/>
      <c r="E51" s="2"/>
      <c r="F51" s="2"/>
    </row>
    <row r="52" spans="1:6">
      <c r="A52" s="22"/>
      <c r="B52" s="2"/>
      <c r="C52" s="22"/>
      <c r="E52" s="2"/>
      <c r="F52" s="2"/>
    </row>
    <row r="53" spans="1:6">
      <c r="A53" s="22"/>
      <c r="B53" s="2"/>
      <c r="C53" s="22"/>
      <c r="E53" s="2"/>
      <c r="F53" s="2"/>
    </row>
    <row r="54" spans="1:6">
      <c r="A54" s="22"/>
      <c r="B54" s="2"/>
      <c r="C54" s="22"/>
      <c r="E54" s="2"/>
      <c r="F54" s="2"/>
    </row>
    <row r="55" spans="1:6">
      <c r="A55" s="22"/>
      <c r="B55" s="2"/>
      <c r="C55" s="22"/>
      <c r="E55" s="2"/>
      <c r="F55" s="2"/>
    </row>
    <row r="56" spans="1:6">
      <c r="A56" s="22"/>
      <c r="B56" s="2"/>
      <c r="C56" s="22"/>
      <c r="E56" s="2"/>
      <c r="F56" s="2"/>
    </row>
    <row r="57" spans="1:6">
      <c r="A57" s="22"/>
      <c r="B57" s="2"/>
      <c r="C57" s="22"/>
      <c r="E57" s="2"/>
      <c r="F57" s="2"/>
    </row>
    <row r="58" spans="1:6">
      <c r="A58" s="22"/>
      <c r="B58" s="2"/>
      <c r="C58" s="22"/>
      <c r="E58" s="2"/>
      <c r="F58" s="2"/>
    </row>
    <row r="59" spans="1:6">
      <c r="A59" s="22"/>
      <c r="B59" s="2"/>
      <c r="C59" s="22"/>
      <c r="E59" s="2"/>
      <c r="F59" s="2"/>
    </row>
    <row r="60" spans="1:6">
      <c r="A60" s="22"/>
      <c r="B60" s="2"/>
      <c r="C60" s="22"/>
      <c r="E60" s="2"/>
      <c r="F60" s="2"/>
    </row>
    <row r="61" spans="1:6">
      <c r="A61" s="22"/>
      <c r="B61" s="2"/>
      <c r="C61" s="22"/>
      <c r="E61" s="2"/>
      <c r="F61" s="2"/>
    </row>
    <row r="62" spans="1:6">
      <c r="A62" s="22"/>
      <c r="B62" s="2"/>
      <c r="C62" s="22"/>
      <c r="E62" s="2"/>
      <c r="F62" s="2"/>
    </row>
    <row r="63" spans="1:6">
      <c r="A63" s="22"/>
      <c r="B63" s="2"/>
      <c r="C63" s="22"/>
      <c r="E63" s="2"/>
      <c r="F63" s="2"/>
    </row>
    <row r="64" spans="1:6">
      <c r="A64" s="22"/>
      <c r="B64" s="2"/>
      <c r="C64" s="22"/>
      <c r="E64" s="2"/>
      <c r="F64" s="2"/>
    </row>
    <row r="65" spans="1:6">
      <c r="A65" s="22"/>
      <c r="B65" s="2"/>
      <c r="C65" s="22"/>
      <c r="E65" s="2"/>
      <c r="F65" s="2"/>
    </row>
    <row r="66" spans="1:6">
      <c r="A66" s="22"/>
      <c r="B66" s="2"/>
      <c r="C66" s="22"/>
      <c r="E66" s="2"/>
      <c r="F66" s="2"/>
    </row>
    <row r="67" spans="1:6">
      <c r="A67" s="22"/>
      <c r="B67" s="2"/>
      <c r="C67" s="22"/>
      <c r="E67" s="2"/>
      <c r="F67" s="2"/>
    </row>
    <row r="68" spans="1:6">
      <c r="A68" s="22"/>
      <c r="B68" s="2"/>
      <c r="C68" s="22"/>
      <c r="E68" s="2"/>
      <c r="F68" s="2"/>
    </row>
    <row r="69" spans="1:6">
      <c r="A69" s="22"/>
      <c r="B69" s="2"/>
      <c r="C69" s="22"/>
      <c r="E69" s="2"/>
      <c r="F69" s="2"/>
    </row>
    <row r="70" spans="1:6">
      <c r="A70" s="22"/>
      <c r="B70" s="2"/>
      <c r="C70" s="22"/>
      <c r="E70" s="2"/>
      <c r="F70" s="2"/>
    </row>
    <row r="71" spans="1:6">
      <c r="A71" s="22"/>
      <c r="B71" s="2"/>
      <c r="C71" s="22"/>
      <c r="E71" s="2"/>
      <c r="F71" s="2"/>
    </row>
    <row r="72" spans="1:6">
      <c r="A72" s="22"/>
      <c r="B72" s="2"/>
      <c r="C72" s="22"/>
      <c r="E72" s="2"/>
      <c r="F72" s="2"/>
    </row>
    <row r="73" spans="1:6">
      <c r="A73" s="22"/>
      <c r="B73" s="2"/>
      <c r="C73" s="22"/>
      <c r="E73" s="2"/>
      <c r="F73" s="2"/>
    </row>
    <row r="74" spans="1:6">
      <c r="A74" s="22"/>
      <c r="B74" s="2"/>
      <c r="C74" s="22"/>
      <c r="E74" s="2"/>
      <c r="F74" s="2"/>
    </row>
    <row r="75" spans="1:6">
      <c r="A75" s="22"/>
      <c r="B75" s="2"/>
      <c r="C75" s="22"/>
      <c r="E75" s="2"/>
      <c r="F75" s="2"/>
    </row>
    <row r="76" spans="1:6">
      <c r="A76" s="22"/>
      <c r="B76" s="2"/>
      <c r="C76" s="22"/>
      <c r="E76" s="2"/>
      <c r="F76" s="2"/>
    </row>
    <row r="77" spans="1:6">
      <c r="A77" s="22"/>
      <c r="B77" s="2"/>
      <c r="C77" s="22"/>
      <c r="E77" s="2"/>
      <c r="F77" s="2"/>
    </row>
    <row r="78" spans="1:6">
      <c r="A78" s="22"/>
      <c r="B78" s="2"/>
      <c r="C78" s="22"/>
      <c r="E78" s="2"/>
      <c r="F78" s="2"/>
    </row>
    <row r="79" spans="1:6">
      <c r="A79" s="22"/>
      <c r="B79" s="2"/>
      <c r="C79" s="22"/>
      <c r="E79" s="2"/>
      <c r="F79" s="2"/>
    </row>
    <row r="80" spans="1:6">
      <c r="A80" s="22"/>
      <c r="B80" s="2"/>
      <c r="C80" s="22"/>
      <c r="E80" s="2"/>
      <c r="F80" s="2"/>
    </row>
    <row r="81" spans="1:6">
      <c r="A81" s="22"/>
      <c r="B81" s="2"/>
      <c r="C81" s="22"/>
      <c r="E81" s="2"/>
      <c r="F81" s="2"/>
    </row>
    <row r="82" spans="1:6">
      <c r="A82" s="22"/>
      <c r="B82" s="2"/>
      <c r="C82" s="22"/>
      <c r="E82" s="2"/>
      <c r="F82" s="2"/>
    </row>
    <row r="83" spans="1:6">
      <c r="A83" s="22"/>
      <c r="B83" s="2"/>
      <c r="C83" s="22"/>
      <c r="E83" s="2"/>
      <c r="F83" s="2"/>
    </row>
    <row r="84" spans="1:6">
      <c r="A84" s="22"/>
      <c r="B84" s="2"/>
      <c r="C84" s="22"/>
      <c r="E84" s="2"/>
      <c r="F84" s="2"/>
    </row>
    <row r="85" spans="1:6">
      <c r="A85" s="22"/>
      <c r="B85" s="2"/>
      <c r="C85" s="22"/>
      <c r="E85" s="2"/>
      <c r="F85" s="2"/>
    </row>
    <row r="86" spans="1:6">
      <c r="A86" s="22"/>
      <c r="B86" s="2"/>
      <c r="C86" s="22"/>
      <c r="E86" s="2"/>
      <c r="F86" s="2"/>
    </row>
    <row r="87" spans="1:6">
      <c r="A87" s="22"/>
      <c r="B87" s="2"/>
      <c r="C87" s="22"/>
      <c r="E87" s="2"/>
      <c r="F87" s="2"/>
    </row>
    <row r="88" spans="1:6">
      <c r="A88" s="22"/>
      <c r="B88" s="2"/>
      <c r="C88" s="22"/>
      <c r="E88" s="2"/>
      <c r="F88" s="2"/>
    </row>
    <row r="89" spans="1:6">
      <c r="A89" s="22"/>
      <c r="B89" s="2"/>
      <c r="C89" s="22"/>
      <c r="E89" s="2"/>
      <c r="F89" s="2"/>
    </row>
    <row r="90" spans="1:6">
      <c r="A90" s="22"/>
      <c r="B90" s="2"/>
      <c r="C90" s="22"/>
      <c r="E90" s="2"/>
      <c r="F90" s="2"/>
    </row>
    <row r="91" spans="1:6">
      <c r="A91" s="22"/>
      <c r="B91" s="2"/>
      <c r="C91" s="22"/>
      <c r="E91" s="2"/>
      <c r="F91" s="2"/>
    </row>
    <row r="92" spans="1:6">
      <c r="A92" s="22"/>
      <c r="B92" s="2"/>
      <c r="C92" s="22"/>
      <c r="E92" s="2"/>
      <c r="F92" s="2"/>
    </row>
    <row r="93" spans="1:6">
      <c r="A93" s="22"/>
      <c r="B93" s="2"/>
      <c r="C93" s="22"/>
      <c r="E93" s="2"/>
      <c r="F93" s="2"/>
    </row>
    <row r="94" spans="1:6">
      <c r="A94" s="22"/>
      <c r="B94" s="2"/>
      <c r="C94" s="22"/>
      <c r="E94" s="2"/>
      <c r="F94" s="2"/>
    </row>
    <row r="95" spans="1:6">
      <c r="A95" s="22"/>
      <c r="B95" s="2"/>
      <c r="C95" s="22"/>
      <c r="E95" s="2"/>
      <c r="F95" s="2"/>
    </row>
    <row r="96" spans="1:6">
      <c r="A96" s="22"/>
      <c r="B96" s="2"/>
      <c r="C96" s="22"/>
      <c r="E96" s="2"/>
      <c r="F96" s="2"/>
    </row>
    <row r="97" spans="1:6">
      <c r="A97" s="22"/>
      <c r="B97" s="2"/>
      <c r="C97" s="22"/>
      <c r="E97" s="2"/>
      <c r="F97" s="2"/>
    </row>
    <row r="98" spans="1:6">
      <c r="A98" s="22"/>
      <c r="B98" s="2"/>
      <c r="C98" s="22"/>
      <c r="E98" s="2"/>
      <c r="F98" s="2"/>
    </row>
    <row r="99" spans="1:6">
      <c r="A99" s="22"/>
      <c r="B99" s="2"/>
      <c r="C99" s="22"/>
      <c r="E99" s="2"/>
      <c r="F99" s="2"/>
    </row>
    <row r="100" spans="1:6">
      <c r="A100" s="22"/>
      <c r="B100" s="2"/>
      <c r="C100" s="22"/>
      <c r="E100" s="2"/>
      <c r="F100" s="2"/>
    </row>
    <row r="101" spans="1:6">
      <c r="A101" s="22"/>
      <c r="B101" s="2"/>
      <c r="C101" s="22"/>
      <c r="E101" s="2"/>
      <c r="F101" s="2"/>
    </row>
    <row r="102" spans="1:6">
      <c r="A102" s="22"/>
      <c r="B102" s="2"/>
      <c r="C102" s="22"/>
      <c r="E102" s="2"/>
      <c r="F102" s="2"/>
    </row>
    <row r="103" spans="1:6">
      <c r="A103" s="22"/>
      <c r="B103" s="2"/>
      <c r="C103" s="22"/>
      <c r="E103" s="2"/>
      <c r="F103" s="2"/>
    </row>
    <row r="104" spans="1:6">
      <c r="A104" s="22"/>
      <c r="B104" s="2"/>
      <c r="C104" s="22"/>
      <c r="E104" s="2"/>
      <c r="F104" s="2"/>
    </row>
    <row r="105" spans="1:6">
      <c r="A105" s="22"/>
      <c r="B105" s="2"/>
      <c r="C105" s="22"/>
      <c r="E105" s="2"/>
      <c r="F105" s="2"/>
    </row>
    <row r="106" spans="1:6">
      <c r="A106" s="22"/>
      <c r="B106" s="2"/>
      <c r="C106" s="22"/>
      <c r="E106" s="2"/>
      <c r="F106" s="2"/>
    </row>
    <row r="107" spans="1:6">
      <c r="A107" s="22"/>
      <c r="B107" s="2"/>
      <c r="C107" s="22"/>
      <c r="E107" s="2"/>
      <c r="F107" s="2"/>
    </row>
    <row r="108" spans="1:6">
      <c r="A108" s="22"/>
      <c r="B108" s="2"/>
      <c r="C108" s="22"/>
      <c r="E108" s="2"/>
      <c r="F108" s="2"/>
    </row>
    <row r="109" spans="1:6">
      <c r="A109" s="22"/>
      <c r="B109" s="2"/>
      <c r="C109" s="22"/>
      <c r="E109" s="2"/>
      <c r="F109" s="2"/>
    </row>
    <row r="110" spans="1:6">
      <c r="A110" s="22"/>
      <c r="B110" s="2"/>
      <c r="C110" s="22"/>
      <c r="E110" s="2"/>
      <c r="F110" s="2"/>
    </row>
    <row r="111" spans="1:6">
      <c r="A111" s="22"/>
      <c r="B111" s="2"/>
      <c r="C111" s="22"/>
      <c r="E111" s="2"/>
      <c r="F111" s="2"/>
    </row>
    <row r="112" spans="1:6">
      <c r="A112" s="22"/>
      <c r="B112" s="2"/>
      <c r="C112" s="22"/>
      <c r="E112" s="2"/>
      <c r="F112" s="2"/>
    </row>
    <row r="113" spans="1:6">
      <c r="A113" s="22"/>
      <c r="B113" s="2"/>
      <c r="C113" s="22"/>
      <c r="E113" s="2"/>
      <c r="F113" s="2"/>
    </row>
    <row r="114" spans="1:6">
      <c r="A114" s="22"/>
      <c r="B114" s="2"/>
      <c r="C114" s="22"/>
      <c r="E114" s="2"/>
      <c r="F114" s="2"/>
    </row>
    <row r="115" spans="1:6">
      <c r="A115" s="22"/>
      <c r="B115" s="2"/>
      <c r="C115" s="22"/>
      <c r="E115" s="2"/>
      <c r="F115" s="2"/>
    </row>
    <row r="116" spans="1:6">
      <c r="A116" s="22"/>
      <c r="B116" s="2"/>
      <c r="C116" s="22"/>
      <c r="E116" s="2"/>
      <c r="F116" s="2"/>
    </row>
    <row r="117" spans="1:6">
      <c r="A117" s="22"/>
      <c r="B117" s="2"/>
      <c r="C117" s="22"/>
      <c r="E117" s="2"/>
      <c r="F117" s="2"/>
    </row>
    <row r="118" spans="1:6">
      <c r="A118" s="22"/>
      <c r="B118" s="2"/>
      <c r="C118" s="22"/>
      <c r="E118" s="2"/>
      <c r="F118" s="2"/>
    </row>
    <row r="119" spans="1:6">
      <c r="A119" s="22"/>
      <c r="B119" s="2"/>
      <c r="C119" s="22"/>
      <c r="E119" s="2"/>
      <c r="F119" s="2"/>
    </row>
    <row r="120" spans="1:6">
      <c r="A120" s="22"/>
      <c r="B120" s="2"/>
      <c r="C120" s="22"/>
      <c r="E120" s="2"/>
      <c r="F120" s="2"/>
    </row>
    <row r="121" spans="1:6">
      <c r="A121" s="22"/>
      <c r="B121" s="2"/>
      <c r="C121" s="22"/>
      <c r="E121" s="2"/>
      <c r="F121" s="2"/>
    </row>
    <row r="122" spans="1:6">
      <c r="A122" s="22"/>
      <c r="B122" s="2"/>
      <c r="C122" s="22"/>
      <c r="E122" s="2"/>
      <c r="F122" s="2"/>
    </row>
    <row r="123" spans="1:6">
      <c r="A123" s="22"/>
      <c r="B123" s="2"/>
      <c r="C123" s="22"/>
      <c r="E123" s="2"/>
      <c r="F123" s="2"/>
    </row>
    <row r="124" spans="1:6">
      <c r="A124" s="22"/>
      <c r="B124" s="2"/>
      <c r="C124" s="22"/>
      <c r="E124" s="2"/>
      <c r="F124" s="2"/>
    </row>
    <row r="125" spans="1:6">
      <c r="A125" s="22"/>
      <c r="B125" s="2"/>
      <c r="C125" s="22"/>
      <c r="E125" s="2"/>
      <c r="F125" s="2"/>
    </row>
    <row r="126" spans="1:6">
      <c r="A126" s="22"/>
      <c r="B126" s="2"/>
      <c r="C126" s="22"/>
      <c r="E126" s="2"/>
      <c r="F126" s="2"/>
    </row>
    <row r="127" spans="1:6">
      <c r="A127" s="22"/>
      <c r="B127" s="2"/>
      <c r="C127" s="22"/>
      <c r="E127" s="2"/>
      <c r="F127" s="2"/>
    </row>
    <row r="128" spans="1:6">
      <c r="A128" s="22"/>
      <c r="B128" s="2"/>
      <c r="C128" s="22"/>
      <c r="E128" s="2"/>
      <c r="F128" s="2"/>
    </row>
    <row r="129" spans="1:6">
      <c r="A129" s="22"/>
      <c r="B129" s="2"/>
      <c r="C129" s="22"/>
      <c r="E129" s="2"/>
      <c r="F129" s="2"/>
    </row>
    <row r="130" spans="1:6">
      <c r="A130" s="22"/>
      <c r="B130" s="2"/>
      <c r="C130" s="22"/>
      <c r="E130" s="2"/>
      <c r="F130" s="2"/>
    </row>
    <row r="131" spans="1:6">
      <c r="A131" s="22"/>
      <c r="B131" s="2"/>
      <c r="C131" s="22"/>
      <c r="E131" s="2"/>
      <c r="F131" s="2"/>
    </row>
    <row r="132" spans="1:6">
      <c r="A132" s="22"/>
      <c r="B132" s="2"/>
      <c r="C132" s="22"/>
      <c r="E132" s="2"/>
      <c r="F132" s="2"/>
    </row>
    <row r="133" spans="1:6">
      <c r="A133" s="22"/>
      <c r="B133" s="2"/>
      <c r="C133" s="22"/>
      <c r="E133" s="2"/>
      <c r="F133" s="2"/>
    </row>
    <row r="134" spans="1:6">
      <c r="A134" s="22"/>
      <c r="B134" s="2"/>
      <c r="C134" s="22"/>
      <c r="E134" s="2"/>
      <c r="F134" s="2"/>
    </row>
    <row r="135" spans="1:6">
      <c r="A135" s="22"/>
      <c r="B135" s="2"/>
      <c r="C135" s="22"/>
      <c r="E135" s="2"/>
      <c r="F135" s="2"/>
    </row>
    <row r="136" spans="1:6">
      <c r="A136" s="22"/>
      <c r="B136" s="2"/>
      <c r="C136" s="22"/>
      <c r="E136" s="2"/>
      <c r="F136" s="2"/>
    </row>
    <row r="137" spans="1:6">
      <c r="A137" s="22"/>
      <c r="B137" s="2"/>
      <c r="C137" s="22"/>
      <c r="E137" s="2"/>
      <c r="F137" s="2"/>
    </row>
    <row r="138" spans="1:6">
      <c r="A138" s="22"/>
      <c r="B138" s="2"/>
      <c r="C138" s="22"/>
      <c r="E138" s="2"/>
      <c r="F138" s="2"/>
    </row>
    <row r="139" spans="1:6">
      <c r="A139" s="22"/>
      <c r="B139" s="2"/>
      <c r="C139" s="22"/>
      <c r="E139" s="2"/>
      <c r="F139" s="2"/>
    </row>
    <row r="140" spans="1:6">
      <c r="A140" s="22"/>
      <c r="B140" s="2"/>
      <c r="C140" s="22"/>
      <c r="E140" s="2"/>
      <c r="F140" s="2"/>
    </row>
    <row r="141" spans="1:6">
      <c r="A141" s="22"/>
      <c r="B141" s="2"/>
      <c r="C141" s="22"/>
      <c r="E141" s="2"/>
      <c r="F141" s="2"/>
    </row>
    <row r="142" spans="1:6">
      <c r="A142" s="22"/>
      <c r="B142" s="2"/>
      <c r="C142" s="22"/>
      <c r="E142" s="2"/>
      <c r="F142" s="2"/>
    </row>
    <row r="143" spans="1:6">
      <c r="A143" s="22"/>
      <c r="B143" s="2"/>
      <c r="C143" s="22"/>
      <c r="E143" s="2"/>
      <c r="F143" s="2"/>
    </row>
    <row r="144" spans="1:6">
      <c r="A144" s="22"/>
      <c r="B144" s="2"/>
      <c r="C144" s="22"/>
      <c r="E144" s="2"/>
      <c r="F144" s="2"/>
    </row>
    <row r="145" spans="1:6">
      <c r="A145" s="22"/>
      <c r="B145" s="2"/>
      <c r="C145" s="22"/>
      <c r="E145" s="2"/>
      <c r="F145" s="2"/>
    </row>
    <row r="146" spans="1:6">
      <c r="A146" s="22"/>
      <c r="B146" s="2"/>
      <c r="C146" s="22"/>
      <c r="E146" s="2"/>
      <c r="F146" s="2"/>
    </row>
    <row r="147" spans="1:6">
      <c r="A147" s="22"/>
      <c r="B147" s="2"/>
      <c r="C147" s="22"/>
      <c r="E147" s="2"/>
      <c r="F147" s="2"/>
    </row>
    <row r="148" spans="1:6">
      <c r="A148" s="22"/>
      <c r="B148" s="2"/>
      <c r="C148" s="22"/>
      <c r="E148" s="2"/>
      <c r="F148" s="2"/>
    </row>
    <row r="149" spans="1:6">
      <c r="A149" s="22"/>
      <c r="B149" s="2"/>
      <c r="C149" s="22"/>
      <c r="E149" s="2"/>
      <c r="F149" s="2"/>
    </row>
    <row r="150" spans="1:6">
      <c r="A150" s="22"/>
      <c r="B150" s="2"/>
      <c r="C150" s="22"/>
      <c r="E150" s="2"/>
      <c r="F150" s="2"/>
    </row>
    <row r="151" spans="1:6">
      <c r="A151" s="22"/>
      <c r="B151" s="2"/>
      <c r="C151" s="22"/>
      <c r="E151" s="2"/>
      <c r="F151" s="2"/>
    </row>
    <row r="152" spans="1:6">
      <c r="A152" s="22"/>
      <c r="B152" s="2"/>
      <c r="C152" s="22"/>
      <c r="E152" s="2"/>
      <c r="F152" s="2"/>
    </row>
    <row r="153" spans="1:6">
      <c r="A153" s="22"/>
      <c r="B153" s="2"/>
      <c r="C153" s="22"/>
      <c r="E153" s="2"/>
      <c r="F153" s="2"/>
    </row>
    <row r="154" spans="1:6">
      <c r="A154" s="22"/>
      <c r="B154" s="2"/>
      <c r="C154" s="22"/>
      <c r="E154" s="2"/>
      <c r="F154" s="2"/>
    </row>
    <row r="155" spans="1:6">
      <c r="A155" s="22"/>
      <c r="B155" s="2"/>
      <c r="C155" s="22"/>
      <c r="E155" s="2"/>
      <c r="F155" s="2"/>
    </row>
    <row r="156" spans="1:6">
      <c r="A156" s="22"/>
      <c r="B156" s="2"/>
      <c r="C156" s="22"/>
      <c r="E156" s="2"/>
      <c r="F156" s="2"/>
    </row>
    <row r="157" spans="1:6">
      <c r="A157" s="22"/>
      <c r="B157" s="2"/>
      <c r="C157" s="22"/>
      <c r="E157" s="2"/>
      <c r="F157" s="2"/>
    </row>
    <row r="158" spans="1:6">
      <c r="A158" s="22"/>
      <c r="B158" s="2"/>
      <c r="C158" s="22"/>
      <c r="E158" s="2"/>
      <c r="F158" s="2"/>
    </row>
    <row r="159" spans="1:6">
      <c r="A159" s="22"/>
      <c r="B159" s="2"/>
      <c r="C159" s="22"/>
      <c r="E159" s="2"/>
      <c r="F159" s="2"/>
    </row>
    <row r="160" spans="1:6">
      <c r="A160" s="22"/>
      <c r="B160" s="2"/>
      <c r="C160" s="22"/>
      <c r="E160" s="2"/>
      <c r="F160" s="2"/>
    </row>
    <row r="161" spans="1:6">
      <c r="A161" s="22"/>
      <c r="B161" s="2"/>
      <c r="C161" s="22"/>
      <c r="E161" s="2"/>
      <c r="F161" s="2"/>
    </row>
    <row r="162" spans="1:6">
      <c r="A162" s="22"/>
      <c r="B162" s="2"/>
      <c r="C162" s="22"/>
      <c r="E162" s="2"/>
      <c r="F162" s="2"/>
    </row>
    <row r="163" spans="1:6">
      <c r="A163" s="22"/>
      <c r="B163" s="2"/>
      <c r="C163" s="22"/>
      <c r="E163" s="2"/>
      <c r="F163" s="2"/>
    </row>
    <row r="164" spans="1:6">
      <c r="A164" s="22"/>
      <c r="B164" s="2"/>
      <c r="C164" s="22"/>
      <c r="E164" s="2"/>
      <c r="F164" s="2"/>
    </row>
    <row r="165" spans="1:6">
      <c r="A165" s="22"/>
      <c r="B165" s="2"/>
      <c r="C165" s="22"/>
      <c r="E165" s="2"/>
      <c r="F165" s="2"/>
    </row>
    <row r="166" spans="1:6">
      <c r="A166" s="22"/>
      <c r="B166" s="2"/>
      <c r="C166" s="22"/>
      <c r="E166" s="2"/>
      <c r="F166" s="2"/>
    </row>
    <row r="167" spans="1:6">
      <c r="A167" s="22"/>
      <c r="B167" s="2"/>
      <c r="C167" s="22"/>
      <c r="E167" s="2"/>
      <c r="F167" s="2"/>
    </row>
    <row r="168" spans="1:6">
      <c r="A168" s="22"/>
      <c r="B168" s="2"/>
      <c r="C168" s="22"/>
      <c r="E168" s="2"/>
      <c r="F168" s="2"/>
    </row>
    <row r="169" spans="1:6">
      <c r="A169" s="22"/>
      <c r="B169" s="2"/>
      <c r="C169" s="22"/>
      <c r="E169" s="2"/>
      <c r="F169" s="2"/>
    </row>
    <row r="170" spans="1:6">
      <c r="A170" s="22"/>
      <c r="B170" s="2"/>
      <c r="C170" s="22"/>
      <c r="E170" s="2"/>
      <c r="F170" s="2"/>
    </row>
    <row r="171" spans="1:6">
      <c r="A171" s="22"/>
      <c r="B171" s="2"/>
      <c r="C171" s="22"/>
      <c r="E171" s="2"/>
      <c r="F171" s="2"/>
    </row>
    <row r="172" spans="1:6">
      <c r="A172" s="22"/>
      <c r="B172" s="2"/>
      <c r="C172" s="22"/>
      <c r="E172" s="2"/>
      <c r="F172" s="2"/>
    </row>
    <row r="173" spans="1:6">
      <c r="A173" s="22"/>
      <c r="B173" s="2"/>
      <c r="C173" s="22"/>
      <c r="E173" s="2"/>
      <c r="F173" s="2"/>
    </row>
    <row r="174" spans="1:6">
      <c r="A174" s="22"/>
      <c r="B174" s="2"/>
      <c r="C174" s="22"/>
      <c r="E174" s="2"/>
      <c r="F174" s="2"/>
    </row>
    <row r="175" spans="1:6">
      <c r="A175" s="22"/>
      <c r="B175" s="2"/>
      <c r="C175" s="22"/>
      <c r="E175" s="2"/>
      <c r="F175" s="2"/>
    </row>
    <row r="176" spans="1:6">
      <c r="A176" s="22"/>
      <c r="B176" s="2"/>
      <c r="C176" s="22"/>
      <c r="E176" s="2"/>
      <c r="F176" s="2"/>
    </row>
    <row r="177" spans="1:6">
      <c r="A177" s="22"/>
      <c r="B177" s="2"/>
      <c r="C177" s="22"/>
      <c r="E177" s="2"/>
      <c r="F177" s="2"/>
    </row>
    <row r="178" spans="1:6">
      <c r="A178" s="22"/>
      <c r="B178" s="2"/>
      <c r="C178" s="22"/>
      <c r="E178" s="2"/>
      <c r="F178" s="2"/>
    </row>
    <row r="179" spans="1:6">
      <c r="A179" s="22"/>
      <c r="B179" s="2"/>
      <c r="C179" s="22"/>
      <c r="E179" s="2"/>
      <c r="F179" s="2"/>
    </row>
    <row r="180" spans="1:6">
      <c r="A180" s="22"/>
      <c r="B180" s="2"/>
      <c r="C180" s="22"/>
      <c r="E180" s="2"/>
      <c r="F180" s="2"/>
    </row>
    <row r="181" spans="1:6">
      <c r="A181" s="22"/>
      <c r="B181" s="2"/>
      <c r="C181" s="22"/>
      <c r="E181" s="2"/>
      <c r="F181" s="2"/>
    </row>
    <row r="182" spans="1:6">
      <c r="A182" s="22"/>
      <c r="B182" s="2"/>
      <c r="C182" s="22"/>
      <c r="E182" s="2"/>
      <c r="F182" s="2"/>
    </row>
    <row r="183" spans="1:6">
      <c r="A183" s="22"/>
      <c r="B183" s="2"/>
      <c r="C183" s="22"/>
      <c r="E183" s="2"/>
      <c r="F183" s="2"/>
    </row>
    <row r="184" spans="1:6">
      <c r="A184" s="22"/>
      <c r="B184" s="2"/>
      <c r="C184" s="22"/>
      <c r="E184" s="2"/>
      <c r="F184" s="2"/>
    </row>
    <row r="185" spans="1:6">
      <c r="A185" s="22"/>
      <c r="B185" s="2"/>
      <c r="C185" s="22"/>
      <c r="E185" s="2"/>
      <c r="F185" s="2"/>
    </row>
    <row r="186" spans="1:6">
      <c r="A186" s="22"/>
      <c r="B186" s="2"/>
      <c r="C186" s="22"/>
      <c r="E186" s="2"/>
      <c r="F186" s="2"/>
    </row>
    <row r="187" spans="1:6">
      <c r="A187" s="22"/>
      <c r="B187" s="2"/>
      <c r="C187" s="22"/>
      <c r="E187" s="2"/>
      <c r="F187" s="2"/>
    </row>
    <row r="188" spans="1:6">
      <c r="A188" s="22"/>
      <c r="B188" s="2"/>
      <c r="C188" s="22"/>
      <c r="E188" s="2"/>
      <c r="F188" s="2"/>
    </row>
    <row r="189" spans="1:6">
      <c r="A189" s="22"/>
      <c r="B189" s="2"/>
      <c r="C189" s="22"/>
      <c r="E189" s="2"/>
      <c r="F189" s="2"/>
    </row>
    <row r="190" spans="1:6">
      <c r="A190" s="22"/>
      <c r="B190" s="2"/>
      <c r="C190" s="22"/>
      <c r="E190" s="2"/>
      <c r="F190" s="2"/>
    </row>
    <row r="191" spans="1:6">
      <c r="A191" s="22"/>
      <c r="B191" s="2"/>
      <c r="C191" s="22"/>
      <c r="E191" s="2"/>
      <c r="F191" s="2"/>
    </row>
    <row r="192" spans="1:6">
      <c r="A192" s="22"/>
      <c r="B192" s="2"/>
      <c r="C192" s="22"/>
      <c r="E192" s="2"/>
      <c r="F192" s="2"/>
    </row>
    <row r="193" spans="1:6">
      <c r="A193" s="22"/>
      <c r="B193" s="2"/>
      <c r="C193" s="22"/>
      <c r="E193" s="2"/>
      <c r="F193" s="2"/>
    </row>
    <row r="194" spans="1:6">
      <c r="A194" s="22"/>
      <c r="B194" s="2"/>
      <c r="C194" s="22"/>
      <c r="E194" s="2"/>
      <c r="F194" s="2"/>
    </row>
    <row r="195" spans="1:6">
      <c r="A195" s="22"/>
      <c r="B195" s="2"/>
      <c r="C195" s="22"/>
      <c r="E195" s="2"/>
      <c r="F195" s="2"/>
    </row>
    <row r="196" spans="1:6">
      <c r="A196" s="22"/>
      <c r="B196" s="2"/>
      <c r="C196" s="22"/>
      <c r="E196" s="2"/>
      <c r="F196" s="2"/>
    </row>
    <row r="197" spans="1:6">
      <c r="A197" s="22"/>
      <c r="B197" s="2"/>
      <c r="C197" s="22"/>
      <c r="E197" s="2"/>
      <c r="F197" s="2"/>
    </row>
    <row r="198" spans="1:6">
      <c r="A198" s="22"/>
      <c r="B198" s="2"/>
      <c r="C198" s="22"/>
      <c r="E198" s="2"/>
      <c r="F198" s="2"/>
    </row>
    <row r="199" spans="1:6">
      <c r="A199" s="22"/>
      <c r="B199" s="2"/>
      <c r="C199" s="22"/>
      <c r="E199" s="2"/>
      <c r="F199" s="2"/>
    </row>
    <row r="200" spans="1:6">
      <c r="A200" s="22"/>
      <c r="B200" s="2"/>
      <c r="C200" s="22"/>
      <c r="E200" s="2"/>
      <c r="F200" s="2"/>
    </row>
    <row r="201" spans="1:6">
      <c r="A201" s="22"/>
      <c r="B201" s="2"/>
      <c r="C201" s="22"/>
      <c r="E201" s="2"/>
      <c r="F201" s="2"/>
    </row>
    <row r="202" spans="1:6">
      <c r="A202" s="22"/>
      <c r="B202" s="2"/>
      <c r="C202" s="22"/>
      <c r="E202" s="2"/>
      <c r="F202" s="2"/>
    </row>
    <row r="203" spans="1:6">
      <c r="A203" s="22"/>
      <c r="B203" s="2"/>
      <c r="C203" s="22"/>
      <c r="E203" s="2"/>
      <c r="F203" s="2"/>
    </row>
    <row r="204" spans="1:6">
      <c r="A204" s="22"/>
      <c r="B204" s="2"/>
      <c r="C204" s="22"/>
      <c r="E204" s="2"/>
      <c r="F204" s="2"/>
    </row>
    <row r="205" spans="1:6">
      <c r="A205" s="22"/>
      <c r="B205" s="2"/>
      <c r="C205" s="22"/>
      <c r="E205" s="2"/>
      <c r="F205" s="2"/>
    </row>
    <row r="206" spans="1:6">
      <c r="A206" s="22"/>
      <c r="B206" s="2"/>
      <c r="C206" s="22"/>
      <c r="E206" s="2"/>
      <c r="F206" s="2"/>
    </row>
    <row r="207" spans="1:6">
      <c r="A207" s="22"/>
      <c r="B207" s="2"/>
      <c r="C207" s="22"/>
      <c r="E207" s="2"/>
      <c r="F207" s="2"/>
    </row>
    <row r="208" spans="1:6">
      <c r="A208" s="22"/>
      <c r="B208" s="2"/>
      <c r="C208" s="22"/>
      <c r="E208" s="2"/>
      <c r="F208" s="2"/>
    </row>
    <row r="209" spans="1:6">
      <c r="A209" s="22"/>
      <c r="B209" s="2"/>
      <c r="C209" s="22"/>
      <c r="E209" s="2"/>
      <c r="F209" s="2"/>
    </row>
    <row r="210" spans="1:6">
      <c r="A210" s="22"/>
      <c r="B210" s="2"/>
      <c r="C210" s="22"/>
      <c r="E210" s="2"/>
      <c r="F210" s="2"/>
    </row>
    <row r="211" spans="1:6">
      <c r="A211" s="22"/>
      <c r="B211" s="2"/>
      <c r="C211" s="22"/>
      <c r="E211" s="2"/>
      <c r="F211" s="2"/>
    </row>
    <row r="212" spans="1:6">
      <c r="A212" s="22"/>
      <c r="B212" s="2"/>
      <c r="C212" s="22"/>
      <c r="E212" s="2"/>
      <c r="F212" s="2"/>
    </row>
    <row r="213" spans="1:6">
      <c r="A213" s="22"/>
      <c r="B213" s="2"/>
      <c r="C213" s="22"/>
      <c r="E213" s="2"/>
      <c r="F213" s="2"/>
    </row>
    <row r="214" spans="1:6">
      <c r="A214" s="22"/>
      <c r="B214" s="2"/>
      <c r="C214" s="22"/>
      <c r="E214" s="2"/>
      <c r="F214" s="2"/>
    </row>
    <row r="215" spans="1:6">
      <c r="A215" s="22"/>
      <c r="B215" s="2"/>
      <c r="C215" s="22"/>
      <c r="E215" s="2"/>
      <c r="F215" s="2"/>
    </row>
    <row r="216" spans="1:6">
      <c r="A216" s="22"/>
      <c r="B216" s="2"/>
      <c r="C216" s="22"/>
      <c r="E216" s="2"/>
      <c r="F216" s="2"/>
    </row>
    <row r="217" spans="1:6">
      <c r="A217" s="22"/>
      <c r="B217" s="2"/>
      <c r="C217" s="22"/>
      <c r="E217" s="2"/>
      <c r="F217" s="2"/>
    </row>
    <row r="218" spans="1:6">
      <c r="A218" s="22"/>
      <c r="B218" s="2"/>
      <c r="C218" s="22"/>
      <c r="E218" s="2"/>
      <c r="F218" s="2"/>
    </row>
    <row r="219" spans="1:6">
      <c r="A219" s="22"/>
      <c r="B219" s="2"/>
      <c r="C219" s="22"/>
      <c r="E219" s="2"/>
      <c r="F219" s="2"/>
    </row>
    <row r="220" spans="1:6">
      <c r="A220" s="22"/>
      <c r="B220" s="2"/>
      <c r="C220" s="22"/>
      <c r="E220" s="2"/>
      <c r="F220" s="2"/>
    </row>
    <row r="221" spans="1:6">
      <c r="A221" s="22"/>
      <c r="B221" s="2"/>
      <c r="C221" s="22"/>
      <c r="E221" s="2"/>
      <c r="F221" s="2"/>
    </row>
    <row r="222" spans="1:6">
      <c r="A222" s="22"/>
      <c r="B222" s="2"/>
      <c r="C222" s="22"/>
      <c r="E222" s="2"/>
      <c r="F222" s="2"/>
    </row>
    <row r="223" spans="1:6">
      <c r="A223" s="22"/>
      <c r="B223" s="2"/>
      <c r="C223" s="22"/>
      <c r="E223" s="2"/>
      <c r="F223" s="2"/>
    </row>
    <row r="224" spans="1:6">
      <c r="A224" s="22"/>
      <c r="B224" s="2"/>
      <c r="C224" s="22"/>
      <c r="E224" s="2"/>
      <c r="F224" s="2"/>
    </row>
    <row r="225" spans="1:6">
      <c r="A225" s="22"/>
      <c r="B225" s="2"/>
      <c r="C225" s="22"/>
      <c r="E225" s="2"/>
      <c r="F225" s="2"/>
    </row>
    <row r="226" spans="1:6">
      <c r="A226" s="22"/>
      <c r="B226" s="2"/>
      <c r="C226" s="22"/>
      <c r="E226" s="2"/>
      <c r="F226" s="2"/>
    </row>
    <row r="227" spans="1:6">
      <c r="A227" s="22"/>
      <c r="B227" s="2"/>
      <c r="C227" s="22"/>
      <c r="E227" s="2"/>
      <c r="F227" s="2"/>
    </row>
    <row r="228" spans="1:6">
      <c r="A228" s="22"/>
      <c r="B228" s="2"/>
      <c r="C228" s="22"/>
      <c r="E228" s="2"/>
      <c r="F228" s="2"/>
    </row>
    <row r="229" spans="1:6">
      <c r="A229" s="22"/>
      <c r="B229" s="2"/>
      <c r="C229" s="22"/>
      <c r="E229" s="2"/>
      <c r="F229" s="2"/>
    </row>
    <row r="230" spans="1:6">
      <c r="A230" s="22"/>
      <c r="B230" s="2"/>
      <c r="C230" s="22"/>
      <c r="E230" s="2"/>
      <c r="F230" s="2"/>
    </row>
    <row r="231" spans="1:6">
      <c r="A231" s="22"/>
      <c r="B231" s="2"/>
      <c r="C231" s="22"/>
      <c r="E231" s="2"/>
      <c r="F231" s="2"/>
    </row>
    <row r="232" spans="1:6">
      <c r="A232" s="22"/>
      <c r="B232" s="2"/>
      <c r="C232" s="22"/>
      <c r="E232" s="2"/>
      <c r="F232" s="2"/>
    </row>
    <row r="233" spans="1:6">
      <c r="A233" s="22"/>
      <c r="B233" s="2"/>
      <c r="C233" s="22"/>
      <c r="E233" s="2"/>
      <c r="F233" s="2"/>
    </row>
    <row r="234" spans="1:6">
      <c r="A234" s="22"/>
      <c r="B234" s="2"/>
      <c r="C234" s="22"/>
      <c r="E234" s="2"/>
      <c r="F234" s="2"/>
    </row>
    <row r="235" spans="1:6">
      <c r="A235" s="22"/>
      <c r="B235" s="2"/>
      <c r="C235" s="22"/>
      <c r="E235" s="2"/>
      <c r="F235" s="2"/>
    </row>
    <row r="236" spans="1:6">
      <c r="A236" s="22"/>
      <c r="B236" s="2"/>
      <c r="C236" s="22"/>
      <c r="E236" s="2"/>
      <c r="F236" s="2"/>
    </row>
    <row r="237" spans="1:6">
      <c r="A237" s="22"/>
      <c r="B237" s="2"/>
      <c r="C237" s="22"/>
      <c r="E237" s="2"/>
      <c r="F237" s="2"/>
    </row>
    <row r="238" spans="1:6">
      <c r="A238" s="22"/>
      <c r="B238" s="2"/>
      <c r="C238" s="22"/>
      <c r="E238" s="2"/>
      <c r="F238" s="2"/>
    </row>
    <row r="239" spans="1:6">
      <c r="A239" s="22"/>
      <c r="B239" s="2"/>
      <c r="C239" s="22"/>
      <c r="E239" s="2"/>
      <c r="F239" s="2"/>
    </row>
    <row r="240" spans="1:6">
      <c r="A240" s="22"/>
      <c r="B240" s="2"/>
      <c r="C240" s="22"/>
      <c r="E240" s="2"/>
      <c r="F240" s="2"/>
    </row>
    <row r="241" spans="1:6">
      <c r="A241" s="22"/>
      <c r="B241" s="2"/>
      <c r="C241" s="22"/>
      <c r="E241" s="2"/>
      <c r="F241" s="2"/>
    </row>
    <row r="242" spans="1:6">
      <c r="A242" s="22"/>
      <c r="B242" s="2"/>
      <c r="C242" s="22"/>
      <c r="E242" s="2"/>
      <c r="F242" s="2"/>
    </row>
    <row r="243" spans="1:6">
      <c r="A243" s="22"/>
      <c r="B243" s="2"/>
      <c r="C243" s="22"/>
      <c r="E243" s="2"/>
      <c r="F243" s="2"/>
    </row>
    <row r="244" spans="1:6">
      <c r="A244" s="22"/>
      <c r="B244" s="2"/>
      <c r="C244" s="22"/>
      <c r="E244" s="2"/>
      <c r="F244" s="2"/>
    </row>
    <row r="245" spans="1:6">
      <c r="A245" s="22"/>
      <c r="B245" s="2"/>
      <c r="C245" s="22"/>
      <c r="E245" s="2"/>
      <c r="F245" s="2"/>
    </row>
    <row r="246" spans="1:6">
      <c r="A246" s="22"/>
      <c r="B246" s="2"/>
      <c r="C246" s="22"/>
      <c r="E246" s="2"/>
      <c r="F246" s="2"/>
    </row>
    <row r="247" spans="1:6">
      <c r="A247" s="22"/>
      <c r="B247" s="2"/>
      <c r="C247" s="22"/>
      <c r="E247" s="2"/>
      <c r="F247" s="2"/>
    </row>
    <row r="248" spans="1:6">
      <c r="A248" s="22"/>
      <c r="B248" s="2"/>
      <c r="C248" s="22"/>
      <c r="E248" s="2"/>
      <c r="F248" s="2"/>
    </row>
    <row r="249" spans="1:6">
      <c r="A249" s="22"/>
      <c r="B249" s="2"/>
      <c r="C249" s="22"/>
      <c r="E249" s="2"/>
      <c r="F249" s="2"/>
    </row>
    <row r="250" spans="1:6">
      <c r="A250" s="22"/>
      <c r="B250" s="2"/>
      <c r="C250" s="22"/>
      <c r="E250" s="2"/>
      <c r="F250" s="2"/>
    </row>
    <row r="251" spans="1:6">
      <c r="A251" s="22"/>
      <c r="B251" s="2"/>
      <c r="C251" s="22"/>
      <c r="E251" s="2"/>
      <c r="F251" s="2"/>
    </row>
    <row r="252" spans="1:6">
      <c r="A252" s="22"/>
      <c r="B252" s="2"/>
      <c r="C252" s="22"/>
      <c r="E252" s="2"/>
      <c r="F252" s="2"/>
    </row>
    <row r="253" spans="1:6">
      <c r="A253" s="22"/>
      <c r="B253" s="2"/>
      <c r="C253" s="22"/>
      <c r="E253" s="2"/>
      <c r="F253" s="2"/>
    </row>
    <row r="254" spans="1:6">
      <c r="A254" s="22"/>
      <c r="B254" s="2"/>
      <c r="C254" s="22"/>
      <c r="E254" s="2"/>
      <c r="F254" s="2"/>
    </row>
    <row r="255" spans="1:6">
      <c r="A255" s="22"/>
      <c r="B255" s="2"/>
      <c r="C255" s="22"/>
      <c r="E255" s="2"/>
      <c r="F255" s="2"/>
    </row>
    <row r="256" spans="1:6">
      <c r="A256" s="22"/>
      <c r="B256" s="2"/>
      <c r="C256" s="22"/>
      <c r="E256" s="2"/>
      <c r="F256" s="2"/>
    </row>
    <row r="257" spans="1:6">
      <c r="A257" s="22"/>
      <c r="B257" s="2"/>
      <c r="C257" s="22"/>
      <c r="E257" s="2"/>
      <c r="F257" s="2"/>
    </row>
    <row r="258" spans="1:6">
      <c r="A258" s="22"/>
      <c r="B258" s="2"/>
      <c r="C258" s="22"/>
      <c r="E258" s="2"/>
      <c r="F258" s="2"/>
    </row>
    <row r="259" spans="1:6">
      <c r="A259" s="22"/>
      <c r="B259" s="2"/>
      <c r="C259" s="22"/>
      <c r="E259" s="2"/>
      <c r="F259" s="2"/>
    </row>
    <row r="260" spans="1:6">
      <c r="A260" s="22"/>
      <c r="B260" s="2"/>
      <c r="C260" s="22"/>
      <c r="E260" s="2"/>
      <c r="F260" s="2"/>
    </row>
    <row r="261" spans="1:6">
      <c r="A261" s="22"/>
      <c r="B261" s="2"/>
      <c r="C261" s="22"/>
      <c r="E261" s="2"/>
      <c r="F261" s="2"/>
    </row>
    <row r="262" spans="1:6">
      <c r="A262" s="22"/>
      <c r="B262" s="2"/>
      <c r="C262" s="22"/>
      <c r="E262" s="2"/>
      <c r="F262" s="2"/>
    </row>
    <row r="263" spans="1:6">
      <c r="A263" s="22"/>
      <c r="B263" s="2"/>
      <c r="C263" s="22"/>
      <c r="E263" s="2"/>
      <c r="F263" s="2"/>
    </row>
    <row r="264" spans="1:6">
      <c r="A264" s="22"/>
      <c r="B264" s="2"/>
      <c r="C264" s="22"/>
      <c r="E264" s="2"/>
      <c r="F264" s="2"/>
    </row>
    <row r="265" spans="1:6">
      <c r="A265" s="22"/>
      <c r="B265" s="2"/>
      <c r="C265" s="22"/>
      <c r="E265" s="2"/>
      <c r="F265" s="2"/>
    </row>
    <row r="266" spans="1:6">
      <c r="A266" s="22"/>
      <c r="B266" s="2"/>
      <c r="C266" s="22"/>
      <c r="E266" s="2"/>
      <c r="F266" s="2"/>
    </row>
    <row r="267" spans="1:6">
      <c r="A267" s="22"/>
      <c r="B267" s="2"/>
      <c r="C267" s="22"/>
      <c r="E267" s="2"/>
      <c r="F267" s="2"/>
    </row>
    <row r="268" spans="1:6">
      <c r="A268" s="22"/>
      <c r="B268" s="2"/>
      <c r="C268" s="22"/>
      <c r="E268" s="2"/>
      <c r="F268" s="2"/>
    </row>
    <row r="269" spans="1:6">
      <c r="A269" s="22"/>
      <c r="B269" s="2"/>
      <c r="C269" s="22"/>
      <c r="E269" s="2"/>
      <c r="F269" s="2"/>
    </row>
    <row r="270" spans="1:6">
      <c r="A270" s="22"/>
      <c r="B270" s="2"/>
      <c r="C270" s="22"/>
      <c r="E270" s="2"/>
      <c r="F270" s="2"/>
    </row>
    <row r="271" spans="1:6">
      <c r="A271" s="22"/>
      <c r="B271" s="2"/>
      <c r="C271" s="22"/>
      <c r="E271" s="2"/>
      <c r="F271" s="2"/>
    </row>
    <row r="272" spans="1:6">
      <c r="A272" s="22"/>
      <c r="B272" s="2"/>
      <c r="C272" s="22"/>
      <c r="E272" s="2"/>
      <c r="F272" s="2"/>
    </row>
    <row r="273" spans="1:6">
      <c r="A273" s="22"/>
      <c r="B273" s="2"/>
      <c r="C273" s="22"/>
      <c r="E273" s="2"/>
      <c r="F273" s="2"/>
    </row>
    <row r="274" spans="1:6">
      <c r="A274" s="22"/>
      <c r="B274" s="2"/>
      <c r="C274" s="22"/>
      <c r="E274" s="2"/>
      <c r="F274" s="2"/>
    </row>
    <row r="275" spans="1:6">
      <c r="A275" s="22"/>
      <c r="B275" s="2"/>
      <c r="C275" s="22"/>
      <c r="E275" s="2"/>
      <c r="F275" s="2"/>
    </row>
    <row r="276" spans="1:6">
      <c r="A276" s="22"/>
      <c r="B276" s="2"/>
      <c r="C276" s="22"/>
      <c r="E276" s="2"/>
      <c r="F276" s="2"/>
    </row>
    <row r="277" spans="1:6">
      <c r="A277" s="22"/>
      <c r="B277" s="2"/>
      <c r="C277" s="22"/>
      <c r="E277" s="2"/>
      <c r="F277" s="2"/>
    </row>
    <row r="278" spans="1:6">
      <c r="A278" s="22"/>
      <c r="B278" s="2"/>
      <c r="C278" s="22"/>
      <c r="E278" s="2"/>
      <c r="F278" s="2"/>
    </row>
    <row r="279" spans="1:6">
      <c r="A279" s="22"/>
      <c r="B279" s="2"/>
      <c r="C279" s="22"/>
      <c r="E279" s="2"/>
      <c r="F279" s="2"/>
    </row>
    <row r="280" spans="1:6">
      <c r="A280" s="22"/>
      <c r="B280" s="2"/>
      <c r="C280" s="22"/>
      <c r="E280" s="2"/>
      <c r="F280" s="2"/>
    </row>
    <row r="281" spans="1:6">
      <c r="A281" s="22"/>
      <c r="B281" s="2"/>
      <c r="C281" s="22"/>
      <c r="E281" s="2"/>
      <c r="F281" s="2"/>
    </row>
    <row r="282" spans="1:6">
      <c r="A282" s="22"/>
      <c r="B282" s="2"/>
      <c r="C282" s="22"/>
      <c r="E282" s="2"/>
      <c r="F282" s="2"/>
    </row>
    <row r="283" spans="1:6">
      <c r="A283" s="22"/>
      <c r="B283" s="2"/>
      <c r="C283" s="22"/>
      <c r="E283" s="2"/>
      <c r="F283" s="2"/>
    </row>
    <row r="284" spans="1:6">
      <c r="A284" s="22"/>
      <c r="B284" s="2"/>
      <c r="C284" s="22"/>
      <c r="E284" s="2"/>
      <c r="F284" s="2"/>
    </row>
    <row r="285" spans="1:6">
      <c r="A285" s="22"/>
      <c r="B285" s="2"/>
      <c r="C285" s="22"/>
      <c r="E285" s="2"/>
      <c r="F285" s="2"/>
    </row>
    <row r="286" spans="1:6">
      <c r="A286" s="22"/>
      <c r="B286" s="2"/>
      <c r="C286" s="22"/>
      <c r="E286" s="2"/>
      <c r="F286" s="2"/>
    </row>
    <row r="287" spans="1:6">
      <c r="A287" s="22"/>
      <c r="B287" s="2"/>
      <c r="C287" s="22"/>
      <c r="E287" s="2"/>
      <c r="F287" s="2"/>
    </row>
    <row r="288" spans="1:6">
      <c r="A288" s="22"/>
      <c r="B288" s="2"/>
      <c r="C288" s="22"/>
      <c r="E288" s="2"/>
      <c r="F288" s="2"/>
    </row>
    <row r="289" spans="1:6">
      <c r="A289" s="22"/>
      <c r="B289" s="2"/>
      <c r="C289" s="22"/>
      <c r="E289" s="2"/>
      <c r="F289" s="2"/>
    </row>
    <row r="290" spans="1:6">
      <c r="A290" s="22"/>
      <c r="B290" s="2"/>
      <c r="C290" s="22"/>
      <c r="E290" s="2"/>
      <c r="F290" s="2"/>
    </row>
    <row r="291" spans="1:6">
      <c r="A291" s="22"/>
      <c r="B291" s="2"/>
      <c r="C291" s="22"/>
      <c r="E291" s="2"/>
      <c r="F291" s="2"/>
    </row>
    <row r="292" spans="1:6">
      <c r="A292" s="22"/>
      <c r="B292" s="2"/>
      <c r="C292" s="22"/>
      <c r="E292" s="2"/>
      <c r="F292" s="2"/>
    </row>
    <row r="293" spans="1:6">
      <c r="A293" s="22"/>
      <c r="B293" s="2"/>
      <c r="C293" s="22"/>
      <c r="E293" s="2"/>
      <c r="F293" s="2"/>
    </row>
    <row r="294" spans="1:6">
      <c r="A294" s="22"/>
      <c r="B294" s="2"/>
      <c r="C294" s="22"/>
      <c r="E294" s="2"/>
      <c r="F294" s="2"/>
    </row>
    <row r="295" spans="1:6">
      <c r="A295" s="22"/>
      <c r="B295" s="2"/>
      <c r="C295" s="22"/>
      <c r="E295" s="2"/>
      <c r="F295" s="2"/>
    </row>
    <row r="296" spans="1:6">
      <c r="A296" s="22"/>
      <c r="B296" s="2"/>
      <c r="C296" s="22"/>
      <c r="E296" s="2"/>
      <c r="F296" s="2"/>
    </row>
    <row r="297" spans="1:6">
      <c r="A297" s="22"/>
      <c r="B297" s="2"/>
      <c r="C297" s="22"/>
      <c r="E297" s="2"/>
      <c r="F297" s="2"/>
    </row>
    <row r="298" spans="1:6">
      <c r="A298" s="22"/>
      <c r="B298" s="2"/>
      <c r="C298" s="22"/>
      <c r="E298" s="2"/>
      <c r="F298" s="2"/>
    </row>
    <row r="299" spans="1:6">
      <c r="A299" s="22"/>
      <c r="B299" s="2"/>
      <c r="C299" s="22"/>
      <c r="E299" s="2"/>
      <c r="F299" s="2"/>
    </row>
    <row r="300" spans="1:6">
      <c r="A300" s="22"/>
      <c r="B300" s="2"/>
      <c r="C300" s="22"/>
      <c r="E300" s="2"/>
      <c r="F300" s="2"/>
    </row>
    <row r="301" spans="1:6">
      <c r="A301" s="22"/>
      <c r="B301" s="2"/>
      <c r="C301" s="22"/>
      <c r="E301" s="2"/>
      <c r="F301" s="2"/>
    </row>
    <row r="302" spans="1:6">
      <c r="A302" s="22"/>
      <c r="B302" s="2"/>
      <c r="C302" s="22"/>
      <c r="E302" s="2"/>
      <c r="F302" s="2"/>
    </row>
    <row r="303" spans="1:6">
      <c r="A303" s="22"/>
      <c r="B303" s="2"/>
      <c r="C303" s="22"/>
      <c r="E303" s="2"/>
      <c r="F303" s="2"/>
    </row>
    <row r="304" spans="1:6">
      <c r="A304" s="22"/>
      <c r="B304" s="2"/>
      <c r="C304" s="22"/>
      <c r="E304" s="2"/>
      <c r="F304" s="2"/>
    </row>
    <row r="305" spans="1:6">
      <c r="A305" s="22"/>
      <c r="B305" s="2"/>
      <c r="C305" s="22"/>
      <c r="E305" s="2"/>
      <c r="F305" s="2"/>
    </row>
    <row r="306" spans="1:6">
      <c r="A306" s="22"/>
      <c r="B306" s="2"/>
      <c r="C306" s="22"/>
      <c r="E306" s="2"/>
      <c r="F306" s="2"/>
    </row>
    <row r="307" spans="1:6">
      <c r="A307" s="22"/>
      <c r="B307" s="2"/>
      <c r="C307" s="22"/>
      <c r="E307" s="2"/>
      <c r="F307" s="2"/>
    </row>
    <row r="308" spans="1:6">
      <c r="A308" s="22"/>
      <c r="B308" s="2"/>
      <c r="C308" s="22"/>
      <c r="E308" s="2"/>
      <c r="F308" s="2"/>
    </row>
    <row r="309" spans="1:6">
      <c r="A309" s="22"/>
      <c r="B309" s="2"/>
      <c r="C309" s="22"/>
      <c r="E309" s="2"/>
      <c r="F309" s="2"/>
    </row>
    <row r="310" spans="1:6">
      <c r="A310" s="22"/>
      <c r="B310" s="2"/>
      <c r="C310" s="22"/>
      <c r="E310" s="2"/>
      <c r="F310" s="2"/>
    </row>
    <row r="311" spans="1:6">
      <c r="A311" s="22"/>
      <c r="B311" s="2"/>
      <c r="C311" s="22"/>
      <c r="E311" s="2"/>
      <c r="F311" s="2"/>
    </row>
    <row r="312" spans="1:6">
      <c r="A312" s="22"/>
      <c r="B312" s="2"/>
      <c r="C312" s="22"/>
      <c r="E312" s="2"/>
      <c r="F312" s="2"/>
    </row>
    <row r="313" spans="1:6">
      <c r="A313" s="22"/>
      <c r="B313" s="2"/>
      <c r="C313" s="22"/>
      <c r="E313" s="2"/>
      <c r="F313" s="2"/>
    </row>
    <row r="314" spans="1:6">
      <c r="A314" s="22"/>
      <c r="B314" s="2"/>
      <c r="C314" s="22"/>
      <c r="E314" s="2"/>
      <c r="F314" s="2"/>
    </row>
    <row r="315" spans="1:6">
      <c r="A315" s="22"/>
      <c r="B315" s="2"/>
      <c r="C315" s="22"/>
      <c r="E315" s="2"/>
      <c r="F315" s="2"/>
    </row>
    <row r="316" spans="1:6">
      <c r="A316" s="22"/>
      <c r="B316" s="2"/>
      <c r="C316" s="22"/>
      <c r="E316" s="2"/>
      <c r="F316" s="2"/>
    </row>
  </sheetData>
  <sheetProtection formatCells="0" formatColumns="0" formatRows="0" insertColumns="0" insertRows="0" insertHyperlinks="0" selectLockedCells="1" sort="0" autoFilter="0" pivotTables="0"/>
  <mergeCells count="3">
    <mergeCell ref="A1:F1"/>
    <mergeCell ref="A26:F26"/>
    <mergeCell ref="B31:D31"/>
  </mergeCells>
  <phoneticPr fontId="15" type="noConversion"/>
  <pageMargins left="0.75" right="0.5" top="0.75" bottom="0.75" header="0.35" footer="0.5"/>
  <pageSetup paperSize="9" scale="87" fitToHeight="5" orientation="portrait" r:id="rId1"/>
  <headerFooter>
    <oddHeader>&amp;L&amp;"Arial,Bold"&amp;K00B0F0Ihindu- Kinungi Water Supply Project&amp;C&amp;"Arial,Bold"&amp;K00B0F0          NAIVAWASCO&amp;R&amp;"Arial,Bold"&amp;K00B0F011/01/2024</oddHeader>
    <oddFooter xml:space="preserve">&amp;R&amp;P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4"/>
  <sheetViews>
    <sheetView showGridLines="0" topLeftCell="A129" zoomScaleNormal="100" zoomScalePageLayoutView="90" workbookViewId="0">
      <selection activeCell="F224" sqref="F224"/>
    </sheetView>
  </sheetViews>
  <sheetFormatPr defaultColWidth="9.1796875" defaultRowHeight="12.5"/>
  <cols>
    <col min="1" max="1" width="9.7265625" style="49" customWidth="1"/>
    <col min="2" max="2" width="46.453125" style="13" customWidth="1"/>
    <col min="3" max="3" width="7.54296875" style="49" customWidth="1"/>
    <col min="4" max="4" width="10.1796875" style="101" customWidth="1"/>
    <col min="5" max="5" width="11.54296875" style="369" customWidth="1"/>
    <col min="6" max="6" width="16.54296875" style="14" customWidth="1"/>
    <col min="7" max="7" width="19.453125" style="13" customWidth="1"/>
    <col min="8" max="8" width="14.81640625" style="13" customWidth="1"/>
    <col min="9" max="9" width="12.7265625" style="13" bestFit="1" customWidth="1"/>
    <col min="10" max="10" width="9.1796875" style="13"/>
    <col min="11" max="11" width="14.1796875" style="13" customWidth="1"/>
    <col min="12" max="16384" width="9.1796875" style="13"/>
  </cols>
  <sheetData>
    <row r="1" spans="1:8" ht="13">
      <c r="A1" s="395" t="s">
        <v>48</v>
      </c>
      <c r="B1" s="396"/>
      <c r="C1" s="396"/>
      <c r="D1" s="396"/>
      <c r="E1" s="396"/>
      <c r="F1" s="397"/>
    </row>
    <row r="2" spans="1:8" ht="26.5" thickBot="1">
      <c r="A2" s="248" t="s">
        <v>31</v>
      </c>
      <c r="B2" s="123" t="s">
        <v>14</v>
      </c>
      <c r="C2" s="123" t="s">
        <v>15</v>
      </c>
      <c r="D2" s="124" t="s">
        <v>16</v>
      </c>
      <c r="E2" s="344" t="s">
        <v>26</v>
      </c>
      <c r="F2" s="249" t="s">
        <v>32</v>
      </c>
    </row>
    <row r="3" spans="1:8" ht="13.5" thickTop="1">
      <c r="A3" s="250"/>
      <c r="B3" s="51"/>
      <c r="C3" s="51"/>
      <c r="D3" s="104"/>
      <c r="E3" s="159"/>
      <c r="F3" s="251"/>
    </row>
    <row r="4" spans="1:8" ht="13">
      <c r="A4" s="252"/>
      <c r="B4" s="155" t="s">
        <v>19</v>
      </c>
      <c r="C4" s="52"/>
      <c r="D4" s="105"/>
      <c r="E4" s="238"/>
      <c r="F4" s="253"/>
    </row>
    <row r="5" spans="1:8" ht="13">
      <c r="A5" s="254"/>
      <c r="B5" s="63"/>
      <c r="C5" s="52"/>
      <c r="D5" s="105"/>
      <c r="E5" s="238"/>
      <c r="F5" s="253"/>
      <c r="H5" s="337" t="s">
        <v>161</v>
      </c>
    </row>
    <row r="6" spans="1:8" ht="26">
      <c r="A6" s="254"/>
      <c r="B6" s="64" t="s">
        <v>62</v>
      </c>
      <c r="C6" s="52"/>
      <c r="D6" s="105"/>
      <c r="E6" s="238"/>
      <c r="F6" s="253"/>
    </row>
    <row r="7" spans="1:8" ht="13">
      <c r="A7" s="254"/>
      <c r="B7" s="63"/>
      <c r="C7" s="52"/>
      <c r="D7" s="105"/>
      <c r="E7" s="238"/>
      <c r="F7" s="253"/>
    </row>
    <row r="8" spans="1:8" ht="13">
      <c r="A8" s="254"/>
      <c r="B8" s="62" t="s">
        <v>33</v>
      </c>
      <c r="C8" s="52"/>
      <c r="D8" s="105"/>
      <c r="E8" s="238"/>
      <c r="F8" s="253"/>
    </row>
    <row r="9" spans="1:8" ht="13">
      <c r="A9" s="254"/>
      <c r="B9" s="62"/>
      <c r="C9" s="52"/>
      <c r="D9" s="105"/>
      <c r="E9" s="238"/>
      <c r="F9" s="253"/>
    </row>
    <row r="10" spans="1:8" ht="13">
      <c r="A10" s="254"/>
      <c r="B10" s="65" t="s">
        <v>34</v>
      </c>
      <c r="C10" s="52"/>
      <c r="D10" s="105"/>
      <c r="E10" s="238"/>
      <c r="F10" s="253"/>
    </row>
    <row r="11" spans="1:8">
      <c r="A11" s="254"/>
      <c r="B11" s="66"/>
      <c r="C11" s="52"/>
      <c r="D11" s="105"/>
      <c r="E11" s="238"/>
      <c r="F11" s="253"/>
    </row>
    <row r="12" spans="1:8" s="17" customFormat="1" ht="37.5">
      <c r="A12" s="255" t="s">
        <v>55</v>
      </c>
      <c r="B12" s="67" t="s">
        <v>40</v>
      </c>
      <c r="C12" s="54" t="s">
        <v>41</v>
      </c>
      <c r="D12" s="106">
        <f>29300+2600</f>
        <v>31900</v>
      </c>
      <c r="E12" s="168"/>
      <c r="F12" s="256"/>
      <c r="H12" s="287"/>
    </row>
    <row r="13" spans="1:8" s="17" customFormat="1">
      <c r="A13" s="255"/>
      <c r="B13" s="67"/>
      <c r="C13" s="54"/>
      <c r="D13" s="106"/>
      <c r="E13" s="168"/>
      <c r="F13" s="256"/>
    </row>
    <row r="14" spans="1:8" s="125" customFormat="1" ht="87.5">
      <c r="A14" s="255" t="s">
        <v>88</v>
      </c>
      <c r="B14" s="67" t="s">
        <v>110</v>
      </c>
      <c r="C14" s="54" t="s">
        <v>41</v>
      </c>
      <c r="D14" s="106">
        <f>D12</f>
        <v>31900</v>
      </c>
      <c r="E14" s="345"/>
      <c r="F14" s="257"/>
      <c r="G14" s="331"/>
    </row>
    <row r="15" spans="1:8">
      <c r="A15" s="258"/>
      <c r="B15" s="67"/>
      <c r="C15" s="53"/>
      <c r="D15" s="106"/>
      <c r="E15" s="238"/>
      <c r="F15" s="253"/>
      <c r="H15" s="332"/>
    </row>
    <row r="16" spans="1:8" ht="13">
      <c r="A16" s="259"/>
      <c r="B16" s="68" t="s">
        <v>214</v>
      </c>
      <c r="C16" s="55"/>
      <c r="D16" s="107"/>
      <c r="E16" s="346"/>
      <c r="F16" s="260"/>
      <c r="G16" s="371" t="s">
        <v>161</v>
      </c>
    </row>
    <row r="17" spans="1:11">
      <c r="A17" s="259"/>
      <c r="B17" s="69"/>
      <c r="C17" s="55"/>
      <c r="D17" s="107"/>
      <c r="E17" s="346"/>
      <c r="F17" s="260"/>
      <c r="H17" s="332"/>
    </row>
    <row r="18" spans="1:11" s="17" customFormat="1" ht="37.5">
      <c r="A18" s="255" t="s">
        <v>111</v>
      </c>
      <c r="B18" s="70" t="s">
        <v>112</v>
      </c>
      <c r="C18" s="56" t="s">
        <v>25</v>
      </c>
      <c r="D18" s="108">
        <v>1</v>
      </c>
      <c r="E18" s="120"/>
      <c r="F18" s="261"/>
      <c r="G18" s="372"/>
      <c r="I18" s="338">
        <f>H18*G18</f>
        <v>0</v>
      </c>
    </row>
    <row r="19" spans="1:11">
      <c r="A19" s="259"/>
      <c r="B19" s="69"/>
      <c r="C19" s="55"/>
      <c r="D19" s="107"/>
      <c r="E19" s="346"/>
      <c r="F19" s="260"/>
    </row>
    <row r="20" spans="1:11" s="17" customFormat="1" ht="25">
      <c r="A20" s="255" t="s">
        <v>192</v>
      </c>
      <c r="B20" s="138" t="s">
        <v>125</v>
      </c>
      <c r="C20" s="139" t="s">
        <v>114</v>
      </c>
      <c r="D20" s="109">
        <f>(D12*1.5)/10000</f>
        <v>4.7850000000000001</v>
      </c>
      <c r="E20" s="347"/>
      <c r="F20" s="261"/>
      <c r="I20" s="339"/>
    </row>
    <row r="21" spans="1:11">
      <c r="A21" s="259"/>
      <c r="B21" s="69"/>
      <c r="C21" s="91"/>
      <c r="D21" s="109"/>
      <c r="E21" s="348"/>
      <c r="F21" s="260"/>
      <c r="I21" s="332"/>
    </row>
    <row r="22" spans="1:11" ht="13">
      <c r="A22" s="250"/>
      <c r="B22" s="72" t="s">
        <v>115</v>
      </c>
      <c r="C22" s="56"/>
      <c r="D22" s="108"/>
      <c r="E22" s="120"/>
      <c r="F22" s="260"/>
    </row>
    <row r="23" spans="1:11">
      <c r="A23" s="13"/>
      <c r="B23" s="70"/>
      <c r="C23" s="56"/>
      <c r="D23" s="108"/>
      <c r="E23" s="120"/>
      <c r="F23" s="260"/>
    </row>
    <row r="24" spans="1:11">
      <c r="A24" s="255" t="s">
        <v>113</v>
      </c>
      <c r="B24" s="70" t="s">
        <v>117</v>
      </c>
      <c r="C24" s="56" t="s">
        <v>22</v>
      </c>
      <c r="D24" s="108">
        <v>5</v>
      </c>
      <c r="E24" s="120"/>
      <c r="F24" s="260"/>
      <c r="K24" s="332"/>
    </row>
    <row r="25" spans="1:11">
      <c r="A25" s="255"/>
      <c r="B25" s="70"/>
      <c r="C25" s="56"/>
      <c r="D25" s="108"/>
      <c r="E25" s="120"/>
      <c r="F25" s="260"/>
    </row>
    <row r="26" spans="1:11" ht="13" thickBot="1">
      <c r="A26" s="255" t="s">
        <v>116</v>
      </c>
      <c r="B26" s="70" t="s">
        <v>118</v>
      </c>
      <c r="C26" s="56" t="s">
        <v>22</v>
      </c>
      <c r="D26" s="108">
        <v>2</v>
      </c>
      <c r="E26" s="120"/>
      <c r="F26" s="260"/>
    </row>
    <row r="27" spans="1:11" s="17" customFormat="1" ht="30.75" customHeight="1" thickBot="1">
      <c r="A27" s="126"/>
      <c r="B27" s="127" t="s">
        <v>35</v>
      </c>
      <c r="C27" s="128"/>
      <c r="D27" s="129"/>
      <c r="E27" s="130"/>
      <c r="F27" s="131"/>
    </row>
    <row r="28" spans="1:11" s="17" customFormat="1" ht="17.25" customHeight="1">
      <c r="A28" s="262"/>
      <c r="B28" s="73"/>
      <c r="C28" s="57"/>
      <c r="D28" s="110"/>
      <c r="E28" s="121"/>
      <c r="F28" s="263"/>
    </row>
    <row r="29" spans="1:11" ht="26.5" thickBot="1">
      <c r="A29" s="248" t="s">
        <v>31</v>
      </c>
      <c r="B29" s="123" t="s">
        <v>14</v>
      </c>
      <c r="C29" s="123" t="s">
        <v>15</v>
      </c>
      <c r="D29" s="124" t="s">
        <v>16</v>
      </c>
      <c r="E29" s="344" t="s">
        <v>26</v>
      </c>
      <c r="F29" s="249" t="s">
        <v>32</v>
      </c>
    </row>
    <row r="30" spans="1:11" ht="13.5" thickTop="1">
      <c r="A30" s="264"/>
      <c r="B30" s="156" t="s">
        <v>49</v>
      </c>
      <c r="C30" s="92"/>
      <c r="D30" s="105"/>
      <c r="E30" s="349"/>
      <c r="F30" s="239"/>
    </row>
    <row r="31" spans="1:11" ht="13">
      <c r="A31" s="264"/>
      <c r="B31" s="74" t="s">
        <v>60</v>
      </c>
      <c r="C31" s="92"/>
      <c r="D31" s="105"/>
      <c r="E31" s="349"/>
      <c r="F31" s="239"/>
    </row>
    <row r="32" spans="1:11" ht="53.25" customHeight="1">
      <c r="A32" s="265"/>
      <c r="B32" s="75" t="s">
        <v>42</v>
      </c>
      <c r="C32" s="92"/>
      <c r="D32" s="105"/>
      <c r="E32" s="349"/>
      <c r="F32" s="266"/>
      <c r="G32" s="171"/>
    </row>
    <row r="33" spans="1:10" s="17" customFormat="1" ht="33" customHeight="1">
      <c r="A33" s="265" t="s">
        <v>119</v>
      </c>
      <c r="B33" s="77" t="s">
        <v>87</v>
      </c>
      <c r="C33" s="58" t="s">
        <v>41</v>
      </c>
      <c r="D33" s="105">
        <f>0.95*D12</f>
        <v>30305</v>
      </c>
      <c r="E33" s="350"/>
      <c r="F33" s="267"/>
      <c r="G33" s="287"/>
    </row>
    <row r="34" spans="1:10">
      <c r="A34" s="265"/>
      <c r="B34" s="76"/>
      <c r="C34" s="58"/>
      <c r="D34" s="105"/>
      <c r="E34" s="349"/>
      <c r="F34" s="266"/>
    </row>
    <row r="35" spans="1:10" s="17" customFormat="1">
      <c r="A35" s="265" t="s">
        <v>120</v>
      </c>
      <c r="B35" s="77" t="s">
        <v>86</v>
      </c>
      <c r="C35" s="58" t="s">
        <v>41</v>
      </c>
      <c r="D35" s="105">
        <f>0.05*D12</f>
        <v>1595</v>
      </c>
      <c r="E35" s="350"/>
      <c r="F35" s="267"/>
    </row>
    <row r="36" spans="1:10" s="17" customFormat="1">
      <c r="A36" s="265"/>
      <c r="B36" s="77"/>
      <c r="C36" s="58"/>
      <c r="D36" s="105"/>
      <c r="E36" s="350"/>
      <c r="F36" s="267"/>
      <c r="H36" s="338"/>
    </row>
    <row r="37" spans="1:10" s="16" customFormat="1" ht="13">
      <c r="A37" s="268"/>
      <c r="B37" s="78" t="s">
        <v>58</v>
      </c>
      <c r="C37" s="93"/>
      <c r="D37" s="111"/>
      <c r="E37" s="351"/>
      <c r="F37" s="269"/>
    </row>
    <row r="38" spans="1:10" ht="96.65" customHeight="1">
      <c r="A38" s="265"/>
      <c r="B38" s="79" t="s">
        <v>59</v>
      </c>
      <c r="C38" s="92"/>
      <c r="D38" s="105"/>
      <c r="E38" s="349"/>
      <c r="F38" s="266"/>
    </row>
    <row r="39" spans="1:10" s="15" customFormat="1">
      <c r="A39" s="265" t="s">
        <v>121</v>
      </c>
      <c r="B39" s="76" t="s">
        <v>186</v>
      </c>
      <c r="C39" s="94" t="s">
        <v>41</v>
      </c>
      <c r="D39" s="112">
        <v>3500</v>
      </c>
      <c r="E39" s="352"/>
      <c r="F39" s="270"/>
    </row>
    <row r="40" spans="1:10" s="15" customFormat="1">
      <c r="A40" s="271"/>
      <c r="B40" s="76"/>
      <c r="C40" s="94"/>
      <c r="D40" s="112"/>
      <c r="E40" s="352"/>
      <c r="F40" s="270"/>
    </row>
    <row r="41" spans="1:10" s="15" customFormat="1">
      <c r="A41" s="265" t="s">
        <v>122</v>
      </c>
      <c r="B41" s="76" t="s">
        <v>187</v>
      </c>
      <c r="C41" s="94" t="s">
        <v>41</v>
      </c>
      <c r="D41" s="112">
        <f>3800+2600</f>
        <v>6400</v>
      </c>
      <c r="E41" s="352"/>
      <c r="F41" s="270"/>
    </row>
    <row r="42" spans="1:10" s="15" customFormat="1">
      <c r="A42" s="265"/>
      <c r="B42" s="76"/>
      <c r="C42" s="94"/>
      <c r="D42" s="112"/>
      <c r="E42" s="352"/>
      <c r="F42" s="270"/>
      <c r="J42" s="314"/>
    </row>
    <row r="43" spans="1:10" s="15" customFormat="1">
      <c r="A43" s="265" t="s">
        <v>123</v>
      </c>
      <c r="B43" s="76" t="s">
        <v>89</v>
      </c>
      <c r="C43" s="94" t="s">
        <v>41</v>
      </c>
      <c r="D43" s="112">
        <v>9100</v>
      </c>
      <c r="E43" s="352"/>
      <c r="F43" s="270"/>
      <c r="G43" s="316"/>
    </row>
    <row r="44" spans="1:10" s="15" customFormat="1">
      <c r="A44" s="271"/>
      <c r="B44" s="76"/>
      <c r="C44" s="94"/>
      <c r="D44" s="112"/>
      <c r="E44" s="352"/>
      <c r="F44" s="270"/>
    </row>
    <row r="45" spans="1:10" s="15" customFormat="1" ht="13" thickBot="1">
      <c r="A45" s="265" t="s">
        <v>124</v>
      </c>
      <c r="B45" s="76" t="s">
        <v>90</v>
      </c>
      <c r="C45" s="94" t="s">
        <v>41</v>
      </c>
      <c r="D45" s="112">
        <f>12900</f>
        <v>12900</v>
      </c>
      <c r="E45" s="352"/>
      <c r="F45" s="270"/>
    </row>
    <row r="46" spans="1:10" s="20" customFormat="1" ht="32.25" customHeight="1" thickBot="1">
      <c r="A46" s="132"/>
      <c r="B46" s="127" t="s">
        <v>35</v>
      </c>
      <c r="C46" s="133"/>
      <c r="D46" s="129"/>
      <c r="E46" s="130"/>
      <c r="F46" s="131"/>
    </row>
    <row r="47" spans="1:10" s="20" customFormat="1" ht="10.5" customHeight="1">
      <c r="A47" s="264"/>
      <c r="B47" s="73"/>
      <c r="C47" s="153"/>
      <c r="D47" s="154"/>
      <c r="E47" s="121"/>
      <c r="F47" s="263"/>
    </row>
    <row r="48" spans="1:10" ht="26.5" thickBot="1">
      <c r="A48" s="272" t="s">
        <v>31</v>
      </c>
      <c r="B48" s="151" t="s">
        <v>14</v>
      </c>
      <c r="C48" s="151" t="s">
        <v>15</v>
      </c>
      <c r="D48" s="152" t="s">
        <v>16</v>
      </c>
      <c r="E48" s="353" t="s">
        <v>26</v>
      </c>
      <c r="F48" s="273" t="s">
        <v>32</v>
      </c>
    </row>
    <row r="49" spans="1:6" ht="13.5" thickTop="1">
      <c r="A49" s="274"/>
      <c r="B49" s="156" t="s">
        <v>91</v>
      </c>
      <c r="C49" s="59"/>
      <c r="D49" s="113"/>
      <c r="E49" s="354"/>
      <c r="F49" s="275"/>
    </row>
    <row r="50" spans="1:6" ht="37.5">
      <c r="A50" s="276"/>
      <c r="B50" s="80" t="s">
        <v>63</v>
      </c>
      <c r="C50" s="95"/>
      <c r="D50" s="114"/>
      <c r="E50" s="355"/>
      <c r="F50" s="277"/>
    </row>
    <row r="51" spans="1:6" ht="13">
      <c r="A51" s="276"/>
      <c r="B51" s="81" t="s">
        <v>78</v>
      </c>
      <c r="C51" s="96"/>
      <c r="D51" s="115"/>
      <c r="E51" s="355"/>
      <c r="F51" s="277"/>
    </row>
    <row r="52" spans="1:6">
      <c r="A52" s="276" t="s">
        <v>236</v>
      </c>
      <c r="B52" s="82" t="s">
        <v>139</v>
      </c>
      <c r="C52" s="97" t="s">
        <v>22</v>
      </c>
      <c r="D52" s="116">
        <v>6</v>
      </c>
      <c r="E52" s="355"/>
      <c r="F52" s="277"/>
    </row>
    <row r="53" spans="1:6">
      <c r="A53" s="276"/>
      <c r="B53" s="82"/>
      <c r="C53" s="97"/>
      <c r="D53" s="116"/>
      <c r="E53" s="355"/>
      <c r="F53" s="277"/>
    </row>
    <row r="54" spans="1:6">
      <c r="A54" s="276" t="s">
        <v>237</v>
      </c>
      <c r="B54" s="82" t="s">
        <v>138</v>
      </c>
      <c r="C54" s="97" t="s">
        <v>22</v>
      </c>
      <c r="D54" s="116">
        <v>26</v>
      </c>
      <c r="E54" s="355"/>
      <c r="F54" s="277"/>
    </row>
    <row r="55" spans="1:6">
      <c r="A55" s="276"/>
      <c r="B55" s="82"/>
      <c r="C55" s="97"/>
      <c r="D55" s="116"/>
      <c r="E55" s="355"/>
      <c r="F55" s="277"/>
    </row>
    <row r="56" spans="1:6" ht="13">
      <c r="A56" s="276"/>
      <c r="B56" s="83" t="s">
        <v>79</v>
      </c>
      <c r="C56" s="172"/>
      <c r="D56" s="117"/>
      <c r="E56" s="355"/>
      <c r="F56" s="277"/>
    </row>
    <row r="57" spans="1:6" s="17" customFormat="1">
      <c r="A57" s="276" t="s">
        <v>70</v>
      </c>
      <c r="B57" s="140" t="s">
        <v>100</v>
      </c>
      <c r="C57" s="60" t="s">
        <v>22</v>
      </c>
      <c r="D57" s="117">
        <v>2</v>
      </c>
      <c r="E57" s="352"/>
      <c r="F57" s="279"/>
    </row>
    <row r="58" spans="1:6" s="17" customFormat="1">
      <c r="A58" s="276"/>
      <c r="B58" s="140"/>
      <c r="C58" s="60"/>
      <c r="D58" s="117"/>
      <c r="E58" s="352"/>
      <c r="F58" s="277"/>
    </row>
    <row r="59" spans="1:6">
      <c r="A59" s="276" t="s">
        <v>71</v>
      </c>
      <c r="B59" s="140" t="s">
        <v>64</v>
      </c>
      <c r="C59" s="60" t="s">
        <v>22</v>
      </c>
      <c r="D59" s="117">
        <v>2</v>
      </c>
      <c r="E59" s="352"/>
      <c r="F59" s="277"/>
    </row>
    <row r="60" spans="1:6">
      <c r="A60" s="276"/>
      <c r="B60" s="140"/>
      <c r="C60" s="60"/>
      <c r="D60" s="117"/>
      <c r="E60" s="352"/>
      <c r="F60" s="277"/>
    </row>
    <row r="61" spans="1:6">
      <c r="A61" s="276" t="s">
        <v>72</v>
      </c>
      <c r="B61" s="140" t="s">
        <v>77</v>
      </c>
      <c r="C61" s="60" t="s">
        <v>22</v>
      </c>
      <c r="D61" s="117">
        <v>3</v>
      </c>
      <c r="E61" s="352"/>
      <c r="F61" s="279"/>
    </row>
    <row r="62" spans="1:6">
      <c r="A62" s="276"/>
      <c r="B62" s="140"/>
      <c r="C62" s="60"/>
      <c r="D62" s="117"/>
      <c r="E62" s="352"/>
      <c r="F62" s="277"/>
    </row>
    <row r="63" spans="1:6">
      <c r="A63" s="276" t="s">
        <v>73</v>
      </c>
      <c r="B63" s="140" t="s">
        <v>64</v>
      </c>
      <c r="C63" s="60" t="s">
        <v>22</v>
      </c>
      <c r="D63" s="117">
        <v>1</v>
      </c>
      <c r="E63" s="352"/>
      <c r="F63" s="277"/>
    </row>
    <row r="64" spans="1:6">
      <c r="A64" s="276"/>
      <c r="B64" s="140"/>
      <c r="C64" s="60"/>
      <c r="D64" s="117"/>
      <c r="E64" s="352"/>
      <c r="F64" s="277"/>
    </row>
    <row r="65" spans="1:8" ht="25">
      <c r="A65" s="276" t="s">
        <v>74</v>
      </c>
      <c r="B65" s="140" t="s">
        <v>101</v>
      </c>
      <c r="C65" s="60" t="s">
        <v>22</v>
      </c>
      <c r="D65" s="117">
        <v>4</v>
      </c>
      <c r="E65" s="352"/>
      <c r="F65" s="279"/>
    </row>
    <row r="66" spans="1:8">
      <c r="A66" s="276"/>
      <c r="B66" s="140"/>
      <c r="C66" s="60"/>
      <c r="D66" s="117"/>
      <c r="E66" s="352"/>
      <c r="F66" s="277"/>
    </row>
    <row r="67" spans="1:8" ht="25">
      <c r="A67" s="276" t="s">
        <v>75</v>
      </c>
      <c r="B67" s="140" t="s">
        <v>102</v>
      </c>
      <c r="C67" s="60" t="s">
        <v>22</v>
      </c>
      <c r="D67" s="117">
        <v>2</v>
      </c>
      <c r="E67" s="352"/>
      <c r="F67" s="279"/>
    </row>
    <row r="68" spans="1:8">
      <c r="A68" s="276"/>
      <c r="B68" s="140"/>
      <c r="C68" s="60"/>
      <c r="D68" s="117"/>
      <c r="E68" s="352"/>
      <c r="F68" s="277"/>
    </row>
    <row r="69" spans="1:8">
      <c r="A69" s="276" t="s">
        <v>94</v>
      </c>
      <c r="B69" s="140" t="s">
        <v>64</v>
      </c>
      <c r="C69" s="60" t="s">
        <v>22</v>
      </c>
      <c r="D69" s="117">
        <v>1</v>
      </c>
      <c r="E69" s="352"/>
      <c r="F69" s="277"/>
    </row>
    <row r="70" spans="1:8" ht="13">
      <c r="A70" s="276"/>
      <c r="B70" s="141"/>
      <c r="C70" s="60"/>
      <c r="D70" s="117"/>
      <c r="E70" s="352"/>
      <c r="F70" s="277"/>
    </row>
    <row r="71" spans="1:8" ht="13">
      <c r="A71" s="276"/>
      <c r="B71" s="141" t="s">
        <v>80</v>
      </c>
      <c r="C71" s="60"/>
      <c r="D71" s="117"/>
      <c r="E71" s="352"/>
      <c r="F71" s="277"/>
    </row>
    <row r="72" spans="1:8">
      <c r="A72" s="276"/>
      <c r="B72" s="140"/>
      <c r="C72" s="60"/>
      <c r="D72" s="117"/>
      <c r="E72" s="352"/>
      <c r="F72" s="277"/>
    </row>
    <row r="73" spans="1:8" s="19" customFormat="1">
      <c r="A73" s="276" t="s">
        <v>95</v>
      </c>
      <c r="B73" s="140" t="s">
        <v>235</v>
      </c>
      <c r="C73" s="60" t="s">
        <v>22</v>
      </c>
      <c r="D73" s="117">
        <v>2</v>
      </c>
      <c r="E73" s="373"/>
      <c r="F73" s="277"/>
      <c r="H73" s="13"/>
    </row>
    <row r="74" spans="1:8">
      <c r="A74" s="276"/>
      <c r="B74" s="140"/>
      <c r="C74" s="60"/>
      <c r="D74" s="117"/>
      <c r="E74" s="352"/>
      <c r="F74" s="277"/>
    </row>
    <row r="75" spans="1:8">
      <c r="A75" s="276" t="s">
        <v>96</v>
      </c>
      <c r="B75" s="140" t="s">
        <v>128</v>
      </c>
      <c r="C75" s="60" t="s">
        <v>22</v>
      </c>
      <c r="D75" s="117">
        <v>10</v>
      </c>
      <c r="E75" s="352"/>
      <c r="F75" s="277"/>
    </row>
    <row r="76" spans="1:8">
      <c r="A76" s="276"/>
      <c r="B76" s="140"/>
      <c r="C76" s="60"/>
      <c r="D76" s="117"/>
      <c r="E76" s="352"/>
      <c r="F76" s="277"/>
    </row>
    <row r="77" spans="1:8" ht="13">
      <c r="A77" s="276"/>
      <c r="B77" s="141" t="s">
        <v>134</v>
      </c>
      <c r="C77" s="60"/>
      <c r="D77" s="117"/>
      <c r="E77" s="352"/>
      <c r="F77" s="277"/>
    </row>
    <row r="78" spans="1:8">
      <c r="A78" s="276"/>
      <c r="B78" s="140"/>
      <c r="C78" s="60"/>
      <c r="D78" s="117"/>
      <c r="E78" s="352"/>
      <c r="F78" s="277"/>
    </row>
    <row r="79" spans="1:8">
      <c r="A79" s="276" t="s">
        <v>97</v>
      </c>
      <c r="B79" s="140" t="s">
        <v>135</v>
      </c>
      <c r="C79" s="60" t="s">
        <v>213</v>
      </c>
      <c r="D79" s="117">
        <v>2</v>
      </c>
      <c r="E79" s="352"/>
      <c r="F79" s="277"/>
    </row>
    <row r="80" spans="1:8">
      <c r="A80" s="276"/>
      <c r="B80" s="140"/>
      <c r="C80" s="60"/>
      <c r="D80" s="117"/>
      <c r="E80" s="352"/>
      <c r="F80" s="277"/>
    </row>
    <row r="81" spans="1:8">
      <c r="A81" s="276" t="s">
        <v>98</v>
      </c>
      <c r="B81" s="140" t="s">
        <v>129</v>
      </c>
      <c r="C81" s="60" t="s">
        <v>213</v>
      </c>
      <c r="D81" s="117">
        <v>4</v>
      </c>
      <c r="E81" s="352"/>
      <c r="F81" s="277"/>
      <c r="H81" s="171"/>
    </row>
    <row r="82" spans="1:8">
      <c r="A82" s="276"/>
      <c r="B82" s="140"/>
      <c r="C82" s="60"/>
      <c r="D82" s="117"/>
      <c r="E82" s="352"/>
      <c r="F82" s="277"/>
    </row>
    <row r="83" spans="1:8">
      <c r="A83" s="276" t="s">
        <v>99</v>
      </c>
      <c r="B83" s="140" t="s">
        <v>130</v>
      </c>
      <c r="C83" s="60" t="s">
        <v>213</v>
      </c>
      <c r="D83" s="117">
        <v>5</v>
      </c>
      <c r="E83" s="352"/>
      <c r="F83" s="277"/>
      <c r="H83" s="171"/>
    </row>
    <row r="84" spans="1:8">
      <c r="A84" s="276"/>
      <c r="B84" s="140"/>
      <c r="C84" s="60"/>
      <c r="D84" s="117"/>
      <c r="E84" s="352"/>
      <c r="F84" s="277"/>
      <c r="H84" s="171"/>
    </row>
    <row r="85" spans="1:8" s="19" customFormat="1">
      <c r="A85" s="276" t="s">
        <v>103</v>
      </c>
      <c r="B85" s="140" t="s">
        <v>223</v>
      </c>
      <c r="C85" s="60" t="s">
        <v>213</v>
      </c>
      <c r="D85" s="117">
        <v>2</v>
      </c>
      <c r="E85" s="373"/>
      <c r="F85" s="277"/>
      <c r="H85" s="374"/>
    </row>
    <row r="86" spans="1:8">
      <c r="A86" s="276"/>
      <c r="B86" s="140"/>
      <c r="C86" s="60"/>
      <c r="D86" s="117"/>
      <c r="E86" s="352"/>
      <c r="F86" s="277"/>
    </row>
    <row r="87" spans="1:8">
      <c r="A87" s="276" t="s">
        <v>104</v>
      </c>
      <c r="B87" s="140" t="s">
        <v>131</v>
      </c>
      <c r="C87" s="60" t="s">
        <v>213</v>
      </c>
      <c r="D87" s="117">
        <v>17</v>
      </c>
      <c r="E87" s="352"/>
      <c r="F87" s="277"/>
    </row>
    <row r="88" spans="1:8">
      <c r="A88" s="276"/>
      <c r="B88" s="140"/>
      <c r="C88" s="60"/>
      <c r="D88" s="117"/>
      <c r="E88" s="352"/>
      <c r="F88" s="277"/>
    </row>
    <row r="89" spans="1:8">
      <c r="A89" s="276" t="s">
        <v>105</v>
      </c>
      <c r="B89" s="140" t="s">
        <v>132</v>
      </c>
      <c r="C89" s="60" t="s">
        <v>133</v>
      </c>
      <c r="D89" s="117">
        <v>20</v>
      </c>
      <c r="E89" s="352"/>
      <c r="F89" s="277"/>
    </row>
    <row r="90" spans="1:8">
      <c r="A90" s="276"/>
      <c r="B90" s="140"/>
      <c r="C90" s="60"/>
      <c r="D90" s="117"/>
      <c r="E90" s="352"/>
      <c r="F90" s="277"/>
    </row>
    <row r="91" spans="1:8" ht="13">
      <c r="A91" s="276"/>
      <c r="B91" s="141" t="s">
        <v>143</v>
      </c>
      <c r="C91" s="60"/>
      <c r="D91" s="117"/>
      <c r="E91" s="352"/>
      <c r="F91" s="277"/>
    </row>
    <row r="92" spans="1:8">
      <c r="A92" s="276"/>
      <c r="B92" s="140"/>
      <c r="C92" s="60"/>
      <c r="D92" s="117"/>
      <c r="E92" s="352"/>
      <c r="F92" s="277"/>
    </row>
    <row r="93" spans="1:8">
      <c r="A93" s="276" t="s">
        <v>106</v>
      </c>
      <c r="B93" s="140" t="s">
        <v>137</v>
      </c>
      <c r="C93" s="60" t="s">
        <v>213</v>
      </c>
      <c r="D93" s="117">
        <v>10</v>
      </c>
      <c r="E93" s="352"/>
      <c r="F93" s="277"/>
    </row>
    <row r="94" spans="1:8">
      <c r="A94" s="276"/>
      <c r="B94" s="140"/>
      <c r="C94" s="60"/>
      <c r="D94" s="117"/>
      <c r="E94" s="352"/>
      <c r="F94" s="277"/>
    </row>
    <row r="95" spans="1:8">
      <c r="A95" s="276" t="s">
        <v>107</v>
      </c>
      <c r="B95" s="140" t="s">
        <v>136</v>
      </c>
      <c r="C95" s="60" t="s">
        <v>213</v>
      </c>
      <c r="D95" s="117">
        <v>23</v>
      </c>
      <c r="E95" s="352"/>
      <c r="F95" s="277"/>
    </row>
    <row r="96" spans="1:8">
      <c r="A96" s="276"/>
      <c r="B96" s="140"/>
      <c r="C96" s="60"/>
      <c r="D96" s="117"/>
      <c r="E96" s="352"/>
      <c r="F96" s="277"/>
    </row>
    <row r="97" spans="1:6" ht="13">
      <c r="A97" s="276"/>
      <c r="B97" s="141" t="s">
        <v>144</v>
      </c>
      <c r="C97" s="60"/>
      <c r="D97" s="117"/>
      <c r="E97" s="352"/>
      <c r="F97" s="277"/>
    </row>
    <row r="98" spans="1:6">
      <c r="A98" s="276"/>
      <c r="B98" s="140"/>
      <c r="C98" s="60"/>
      <c r="D98" s="117"/>
      <c r="E98" s="352"/>
      <c r="F98" s="277"/>
    </row>
    <row r="99" spans="1:6">
      <c r="A99" s="276" t="s">
        <v>108</v>
      </c>
      <c r="B99" s="140" t="s">
        <v>140</v>
      </c>
      <c r="C99" s="60" t="s">
        <v>22</v>
      </c>
      <c r="D99" s="117">
        <v>13</v>
      </c>
      <c r="E99" s="352"/>
      <c r="F99" s="277"/>
    </row>
    <row r="100" spans="1:6">
      <c r="A100" s="276"/>
      <c r="B100" s="140"/>
      <c r="C100" s="60"/>
      <c r="D100" s="117"/>
      <c r="E100" s="352"/>
      <c r="F100" s="277"/>
    </row>
    <row r="101" spans="1:6" ht="13" thickBot="1">
      <c r="A101" s="276" t="s">
        <v>109</v>
      </c>
      <c r="B101" s="140" t="s">
        <v>141</v>
      </c>
      <c r="C101" s="60" t="s">
        <v>22</v>
      </c>
      <c r="D101" s="117">
        <v>42</v>
      </c>
      <c r="E101" s="352"/>
      <c r="F101" s="277"/>
    </row>
    <row r="102" spans="1:6" ht="27" customHeight="1" thickBot="1">
      <c r="A102" s="305"/>
      <c r="B102" s="306" t="s">
        <v>35</v>
      </c>
      <c r="C102" s="307"/>
      <c r="D102" s="308"/>
      <c r="E102" s="356"/>
      <c r="F102" s="134"/>
    </row>
    <row r="103" spans="1:6" ht="13.5" thickBot="1">
      <c r="A103" s="309"/>
      <c r="B103" s="310"/>
      <c r="C103" s="311"/>
      <c r="D103" s="312"/>
      <c r="E103" s="357"/>
      <c r="F103" s="313"/>
    </row>
    <row r="104" spans="1:6" ht="27" thickTop="1" thickBot="1">
      <c r="A104" s="281" t="s">
        <v>31</v>
      </c>
      <c r="B104" s="142" t="s">
        <v>14</v>
      </c>
      <c r="C104" s="142" t="s">
        <v>15</v>
      </c>
      <c r="D104" s="143" t="s">
        <v>16</v>
      </c>
      <c r="E104" s="358" t="s">
        <v>26</v>
      </c>
      <c r="F104" s="282" t="s">
        <v>32</v>
      </c>
    </row>
    <row r="105" spans="1:6" ht="13.5" thickTop="1">
      <c r="A105" s="300"/>
      <c r="B105" s="301"/>
      <c r="C105" s="302"/>
      <c r="D105" s="303"/>
      <c r="E105" s="352"/>
      <c r="F105" s="304"/>
    </row>
    <row r="106" spans="1:6" ht="13">
      <c r="A106" s="276"/>
      <c r="B106" s="141" t="s">
        <v>145</v>
      </c>
      <c r="C106" s="60"/>
      <c r="D106" s="117"/>
      <c r="E106" s="352"/>
      <c r="F106" s="277"/>
    </row>
    <row r="107" spans="1:6" s="19" customFormat="1">
      <c r="A107" s="276" t="s">
        <v>238</v>
      </c>
      <c r="B107" s="140" t="s">
        <v>224</v>
      </c>
      <c r="C107" s="60" t="s">
        <v>213</v>
      </c>
      <c r="D107" s="117">
        <v>1</v>
      </c>
      <c r="E107" s="373"/>
      <c r="F107" s="277"/>
    </row>
    <row r="108" spans="1:6" s="19" customFormat="1">
      <c r="A108" s="276"/>
      <c r="B108" s="140"/>
      <c r="C108" s="60"/>
      <c r="D108" s="117"/>
      <c r="E108" s="373"/>
      <c r="F108" s="277"/>
    </row>
    <row r="109" spans="1:6" s="19" customFormat="1">
      <c r="A109" s="276" t="s">
        <v>239</v>
      </c>
      <c r="B109" s="140" t="s">
        <v>264</v>
      </c>
      <c r="C109" s="60" t="s">
        <v>213</v>
      </c>
      <c r="D109" s="117">
        <v>1</v>
      </c>
      <c r="E109" s="373"/>
      <c r="F109" s="277"/>
    </row>
    <row r="110" spans="1:6">
      <c r="A110" s="276"/>
      <c r="B110" s="140"/>
      <c r="C110" s="60"/>
      <c r="D110" s="117"/>
      <c r="E110" s="352"/>
      <c r="F110" s="277"/>
    </row>
    <row r="111" spans="1:6" s="19" customFormat="1">
      <c r="A111" s="276" t="s">
        <v>239</v>
      </c>
      <c r="B111" s="140" t="s">
        <v>225</v>
      </c>
      <c r="C111" s="60" t="s">
        <v>213</v>
      </c>
      <c r="D111" s="117">
        <v>1</v>
      </c>
      <c r="E111" s="373"/>
      <c r="F111" s="277"/>
    </row>
    <row r="112" spans="1:6">
      <c r="A112" s="276"/>
      <c r="B112" s="140"/>
      <c r="C112" s="60"/>
      <c r="D112" s="117"/>
      <c r="E112" s="352"/>
      <c r="F112" s="277"/>
    </row>
    <row r="113" spans="1:6">
      <c r="A113" s="276"/>
      <c r="B113" s="140"/>
      <c r="C113" s="60"/>
      <c r="D113" s="117"/>
      <c r="E113" s="352"/>
      <c r="F113" s="277"/>
    </row>
    <row r="114" spans="1:6" ht="26">
      <c r="A114" s="276"/>
      <c r="B114" s="141" t="s">
        <v>228</v>
      </c>
      <c r="C114" s="60"/>
      <c r="D114" s="117"/>
      <c r="E114" s="352"/>
      <c r="F114" s="277"/>
    </row>
    <row r="115" spans="1:6" ht="13">
      <c r="A115" s="276"/>
      <c r="B115" s="141"/>
      <c r="C115" s="60"/>
      <c r="D115" s="117"/>
      <c r="E115" s="352"/>
      <c r="F115" s="277"/>
    </row>
    <row r="116" spans="1:6" ht="25">
      <c r="A116" s="276" t="s">
        <v>240</v>
      </c>
      <c r="B116" s="140" t="s">
        <v>148</v>
      </c>
      <c r="C116" s="60" t="s">
        <v>22</v>
      </c>
      <c r="D116" s="117">
        <v>1</v>
      </c>
      <c r="E116" s="352"/>
      <c r="F116" s="279"/>
    </row>
    <row r="117" spans="1:6">
      <c r="A117" s="276"/>
      <c r="B117" s="140"/>
      <c r="C117" s="60"/>
      <c r="D117" s="117"/>
      <c r="E117" s="352"/>
      <c r="F117" s="277"/>
    </row>
    <row r="118" spans="1:6">
      <c r="A118" s="276" t="s">
        <v>241</v>
      </c>
      <c r="B118" s="140" t="s">
        <v>142</v>
      </c>
      <c r="C118" s="60" t="s">
        <v>22</v>
      </c>
      <c r="D118" s="117">
        <v>2</v>
      </c>
      <c r="E118" s="352"/>
      <c r="F118" s="277"/>
    </row>
    <row r="119" spans="1:6">
      <c r="A119" s="276"/>
      <c r="B119" s="140"/>
      <c r="C119" s="60"/>
      <c r="D119" s="117"/>
      <c r="E119" s="352"/>
      <c r="F119" s="277"/>
    </row>
    <row r="120" spans="1:6" s="19" customFormat="1" ht="13">
      <c r="A120" s="276"/>
      <c r="B120" s="141" t="s">
        <v>229</v>
      </c>
      <c r="C120" s="60"/>
      <c r="D120" s="117"/>
      <c r="E120" s="352"/>
      <c r="F120" s="277"/>
    </row>
    <row r="121" spans="1:6">
      <c r="A121" s="276" t="s">
        <v>242</v>
      </c>
      <c r="B121" s="140" t="s">
        <v>155</v>
      </c>
      <c r="C121" s="60" t="s">
        <v>22</v>
      </c>
      <c r="D121" s="117">
        <v>2</v>
      </c>
      <c r="E121" s="352"/>
      <c r="F121" s="277"/>
    </row>
    <row r="122" spans="1:6">
      <c r="A122" s="276"/>
      <c r="B122" s="140"/>
      <c r="C122" s="60"/>
      <c r="D122" s="117"/>
      <c r="E122" s="352"/>
      <c r="F122" s="277"/>
    </row>
    <row r="123" spans="1:6">
      <c r="A123" s="276" t="s">
        <v>243</v>
      </c>
      <c r="B123" s="140" t="s">
        <v>154</v>
      </c>
      <c r="C123" s="60" t="s">
        <v>22</v>
      </c>
      <c r="D123" s="117">
        <v>2</v>
      </c>
      <c r="E123" s="352"/>
      <c r="F123" s="277"/>
    </row>
    <row r="124" spans="1:6">
      <c r="A124" s="276"/>
      <c r="B124" s="140"/>
      <c r="C124" s="60"/>
      <c r="D124" s="117"/>
      <c r="E124" s="352"/>
      <c r="F124" s="277"/>
    </row>
    <row r="125" spans="1:6">
      <c r="A125" s="276" t="s">
        <v>244</v>
      </c>
      <c r="B125" s="140" t="s">
        <v>151</v>
      </c>
      <c r="C125" s="60" t="s">
        <v>22</v>
      </c>
      <c r="D125" s="117">
        <v>4</v>
      </c>
      <c r="E125" s="352"/>
      <c r="F125" s="277"/>
    </row>
    <row r="126" spans="1:6">
      <c r="A126" s="276"/>
      <c r="B126" s="140"/>
      <c r="C126" s="60"/>
      <c r="D126" s="117"/>
      <c r="E126" s="352"/>
      <c r="F126" s="277"/>
    </row>
    <row r="127" spans="1:6">
      <c r="A127" s="276" t="s">
        <v>245</v>
      </c>
      <c r="B127" s="140" t="s">
        <v>152</v>
      </c>
      <c r="C127" s="60" t="s">
        <v>22</v>
      </c>
      <c r="D127" s="117">
        <v>4</v>
      </c>
      <c r="E127" s="352"/>
      <c r="F127" s="277"/>
    </row>
    <row r="128" spans="1:6">
      <c r="A128" s="276"/>
      <c r="B128" s="140"/>
      <c r="C128" s="60"/>
      <c r="D128" s="117"/>
      <c r="E128" s="352"/>
      <c r="F128" s="277"/>
    </row>
    <row r="129" spans="1:7">
      <c r="A129" s="276" t="s">
        <v>149</v>
      </c>
      <c r="B129" s="140" t="s">
        <v>153</v>
      </c>
      <c r="C129" s="60" t="s">
        <v>22</v>
      </c>
      <c r="D129" s="117">
        <v>4</v>
      </c>
      <c r="E129" s="352"/>
      <c r="F129" s="279"/>
    </row>
    <row r="130" spans="1:7">
      <c r="A130" s="276"/>
      <c r="B130" s="140"/>
      <c r="C130" s="60"/>
      <c r="D130" s="117"/>
      <c r="E130" s="352"/>
      <c r="F130" s="279"/>
    </row>
    <row r="131" spans="1:7" ht="13">
      <c r="A131" s="276"/>
      <c r="B131" s="141" t="s">
        <v>230</v>
      </c>
      <c r="C131" s="60"/>
      <c r="D131" s="117"/>
      <c r="E131" s="352"/>
      <c r="F131" s="279"/>
    </row>
    <row r="132" spans="1:7">
      <c r="A132" s="276" t="s">
        <v>150</v>
      </c>
      <c r="B132" s="140" t="s">
        <v>205</v>
      </c>
      <c r="C132" s="60" t="s">
        <v>22</v>
      </c>
      <c r="D132" s="117">
        <f>(D43/75)+4</f>
        <v>125.33333333333333</v>
      </c>
      <c r="E132" s="352"/>
      <c r="F132" s="279"/>
      <c r="G132" s="174"/>
    </row>
    <row r="133" spans="1:7">
      <c r="A133" s="276"/>
      <c r="B133" s="140"/>
      <c r="C133" s="60"/>
      <c r="D133" s="117"/>
      <c r="E133" s="352"/>
      <c r="F133" s="279"/>
    </row>
    <row r="134" spans="1:7">
      <c r="A134" s="276" t="s">
        <v>156</v>
      </c>
      <c r="B134" s="140" t="s">
        <v>206</v>
      </c>
      <c r="C134" s="60" t="s">
        <v>22</v>
      </c>
      <c r="D134" s="117">
        <f>(D45/75)+4</f>
        <v>176</v>
      </c>
      <c r="E134" s="352"/>
      <c r="F134" s="279"/>
    </row>
    <row r="135" spans="1:7">
      <c r="A135" s="276"/>
      <c r="B135" s="140"/>
      <c r="C135" s="60"/>
      <c r="D135" s="117"/>
      <c r="E135" s="352"/>
      <c r="F135" s="279"/>
    </row>
    <row r="136" spans="1:7" ht="13">
      <c r="A136" s="276"/>
      <c r="B136" s="141" t="s">
        <v>231</v>
      </c>
      <c r="C136" s="60"/>
      <c r="D136" s="117"/>
      <c r="E136" s="352"/>
      <c r="F136" s="279"/>
    </row>
    <row r="137" spans="1:7">
      <c r="A137" s="276" t="s">
        <v>157</v>
      </c>
      <c r="B137" s="140" t="s">
        <v>222</v>
      </c>
      <c r="C137" s="60" t="s">
        <v>22</v>
      </c>
      <c r="D137" s="117">
        <v>1</v>
      </c>
      <c r="E137" s="352"/>
      <c r="F137" s="279"/>
    </row>
    <row r="138" spans="1:7" ht="13">
      <c r="A138" s="276"/>
      <c r="B138" s="141"/>
      <c r="C138" s="60"/>
      <c r="D138" s="117"/>
      <c r="E138" s="352"/>
      <c r="F138" s="279"/>
    </row>
    <row r="139" spans="1:7">
      <c r="A139" s="276" t="s">
        <v>158</v>
      </c>
      <c r="B139" s="140" t="s">
        <v>216</v>
      </c>
      <c r="C139" s="60" t="s">
        <v>213</v>
      </c>
      <c r="D139" s="117">
        <v>1</v>
      </c>
      <c r="E139" s="352"/>
      <c r="F139" s="279"/>
    </row>
    <row r="140" spans="1:7">
      <c r="A140" s="276"/>
      <c r="B140" s="140"/>
      <c r="C140" s="60"/>
      <c r="D140" s="117"/>
      <c r="E140" s="352"/>
      <c r="F140" s="279"/>
    </row>
    <row r="141" spans="1:7">
      <c r="A141" s="276" t="s">
        <v>159</v>
      </c>
      <c r="B141" s="140" t="s">
        <v>217</v>
      </c>
      <c r="C141" s="60" t="s">
        <v>213</v>
      </c>
      <c r="D141" s="117">
        <v>2</v>
      </c>
      <c r="E141" s="352"/>
      <c r="F141" s="279"/>
    </row>
    <row r="142" spans="1:7">
      <c r="A142" s="276"/>
      <c r="B142" s="140"/>
      <c r="C142" s="60"/>
      <c r="D142" s="117"/>
      <c r="E142" s="352"/>
      <c r="F142" s="279"/>
    </row>
    <row r="143" spans="1:7">
      <c r="A143" s="276" t="s">
        <v>160</v>
      </c>
      <c r="B143" s="140" t="s">
        <v>140</v>
      </c>
      <c r="C143" s="60" t="s">
        <v>22</v>
      </c>
      <c r="D143" s="117">
        <v>2</v>
      </c>
      <c r="E143" s="352"/>
      <c r="F143" s="279"/>
    </row>
    <row r="144" spans="1:7">
      <c r="A144" s="276"/>
      <c r="B144" s="140"/>
      <c r="C144" s="60"/>
      <c r="D144" s="117"/>
      <c r="E144" s="352"/>
      <c r="F144" s="279"/>
    </row>
    <row r="145" spans="1:6">
      <c r="A145" s="276" t="s">
        <v>168</v>
      </c>
      <c r="B145" s="140" t="s">
        <v>141</v>
      </c>
      <c r="C145" s="60" t="s">
        <v>22</v>
      </c>
      <c r="D145" s="117">
        <v>4</v>
      </c>
      <c r="E145" s="352"/>
      <c r="F145" s="279"/>
    </row>
    <row r="146" spans="1:6">
      <c r="A146" s="276"/>
      <c r="B146" s="140"/>
      <c r="C146" s="60"/>
      <c r="D146" s="117"/>
      <c r="E146" s="352"/>
      <c r="F146" s="279"/>
    </row>
    <row r="147" spans="1:6">
      <c r="A147" s="276" t="s">
        <v>169</v>
      </c>
      <c r="B147" s="140" t="s">
        <v>142</v>
      </c>
      <c r="C147" s="60" t="s">
        <v>22</v>
      </c>
      <c r="D147" s="117">
        <v>2</v>
      </c>
      <c r="E147" s="352"/>
      <c r="F147" s="279"/>
    </row>
    <row r="148" spans="1:6">
      <c r="A148" s="276"/>
      <c r="B148" s="140"/>
      <c r="C148" s="60"/>
      <c r="D148" s="117"/>
      <c r="E148" s="352"/>
      <c r="F148" s="279"/>
    </row>
    <row r="149" spans="1:6" ht="13">
      <c r="A149" s="276"/>
      <c r="B149" s="141" t="s">
        <v>233</v>
      </c>
      <c r="C149" s="60"/>
      <c r="D149" s="117"/>
      <c r="E149" s="352"/>
      <c r="F149" s="279"/>
    </row>
    <row r="150" spans="1:6">
      <c r="A150" s="276" t="s">
        <v>170</v>
      </c>
      <c r="B150" s="140" t="s">
        <v>265</v>
      </c>
      <c r="C150" s="60" t="s">
        <v>22</v>
      </c>
      <c r="D150" s="117">
        <v>1</v>
      </c>
      <c r="E150" s="352"/>
      <c r="F150" s="279"/>
    </row>
    <row r="151" spans="1:6">
      <c r="A151" s="276"/>
      <c r="B151" s="140"/>
      <c r="C151" s="60"/>
      <c r="D151" s="117"/>
      <c r="E151" s="352"/>
      <c r="F151" s="279"/>
    </row>
    <row r="152" spans="1:6">
      <c r="A152" s="276" t="s">
        <v>171</v>
      </c>
      <c r="B152" s="140" t="s">
        <v>226</v>
      </c>
      <c r="C152" s="60" t="s">
        <v>22</v>
      </c>
      <c r="D152" s="117">
        <v>1</v>
      </c>
      <c r="E152" s="352"/>
      <c r="F152" s="279"/>
    </row>
    <row r="153" spans="1:6">
      <c r="A153" s="276"/>
      <c r="B153" s="140"/>
      <c r="C153" s="60"/>
      <c r="D153" s="117"/>
      <c r="E153" s="352"/>
      <c r="F153" s="279"/>
    </row>
    <row r="154" spans="1:6">
      <c r="A154" s="276" t="s">
        <v>172</v>
      </c>
      <c r="B154" s="140" t="s">
        <v>266</v>
      </c>
      <c r="C154" s="60" t="s">
        <v>22</v>
      </c>
      <c r="D154" s="117">
        <v>1</v>
      </c>
      <c r="E154" s="352"/>
      <c r="F154" s="279"/>
    </row>
    <row r="155" spans="1:6">
      <c r="A155" s="276"/>
      <c r="B155" s="140"/>
      <c r="C155" s="60"/>
      <c r="D155" s="117"/>
      <c r="E155" s="352"/>
      <c r="F155" s="279"/>
    </row>
    <row r="156" spans="1:6">
      <c r="A156" s="276" t="s">
        <v>173</v>
      </c>
      <c r="B156" s="140" t="s">
        <v>147</v>
      </c>
      <c r="C156" s="60" t="s">
        <v>22</v>
      </c>
      <c r="D156" s="117">
        <v>1</v>
      </c>
      <c r="E156" s="352"/>
      <c r="F156" s="279"/>
    </row>
    <row r="157" spans="1:6">
      <c r="A157" s="276"/>
      <c r="B157" s="140"/>
      <c r="C157" s="60"/>
      <c r="D157" s="117"/>
      <c r="E157" s="352"/>
      <c r="F157" s="279"/>
    </row>
    <row r="158" spans="1:6">
      <c r="A158" s="276" t="s">
        <v>174</v>
      </c>
      <c r="B158" s="140" t="s">
        <v>267</v>
      </c>
      <c r="C158" s="60" t="s">
        <v>22</v>
      </c>
      <c r="D158" s="117">
        <v>3</v>
      </c>
      <c r="E158" s="352"/>
      <c r="F158" s="279"/>
    </row>
    <row r="159" spans="1:6">
      <c r="A159" s="276"/>
      <c r="B159" s="140"/>
      <c r="C159" s="60"/>
      <c r="D159" s="117"/>
      <c r="E159" s="352"/>
      <c r="F159" s="279"/>
    </row>
    <row r="160" spans="1:6">
      <c r="A160" s="276" t="s">
        <v>175</v>
      </c>
      <c r="B160" s="140" t="s">
        <v>147</v>
      </c>
      <c r="C160" s="60" t="s">
        <v>22</v>
      </c>
      <c r="D160" s="117">
        <v>5</v>
      </c>
      <c r="E160" s="352"/>
      <c r="F160" s="279"/>
    </row>
    <row r="161" spans="1:6">
      <c r="A161" s="276"/>
      <c r="B161" s="140"/>
      <c r="C161" s="60"/>
      <c r="D161" s="117"/>
      <c r="E161" s="352"/>
      <c r="F161" s="279"/>
    </row>
    <row r="162" spans="1:6">
      <c r="A162" s="276" t="s">
        <v>207</v>
      </c>
      <c r="B162" s="140" t="s">
        <v>268</v>
      </c>
      <c r="C162" s="60" t="s">
        <v>22</v>
      </c>
      <c r="D162" s="117">
        <v>2</v>
      </c>
      <c r="E162" s="352"/>
      <c r="F162" s="279"/>
    </row>
    <row r="163" spans="1:6">
      <c r="A163" s="276"/>
      <c r="B163" s="140"/>
      <c r="C163" s="60"/>
      <c r="D163" s="117"/>
      <c r="E163" s="352"/>
      <c r="F163" s="279"/>
    </row>
    <row r="164" spans="1:6">
      <c r="A164" s="276" t="s">
        <v>208</v>
      </c>
      <c r="B164" s="140" t="s">
        <v>147</v>
      </c>
      <c r="C164" s="60" t="s">
        <v>22</v>
      </c>
      <c r="D164" s="117">
        <v>2</v>
      </c>
      <c r="E164" s="352"/>
      <c r="F164" s="279"/>
    </row>
    <row r="165" spans="1:6">
      <c r="A165" s="276"/>
      <c r="B165" s="140"/>
      <c r="C165" s="60"/>
      <c r="D165" s="117"/>
      <c r="E165" s="352"/>
      <c r="F165" s="279"/>
    </row>
    <row r="166" spans="1:6" ht="25">
      <c r="A166" s="276" t="s">
        <v>209</v>
      </c>
      <c r="B166" s="140" t="s">
        <v>227</v>
      </c>
      <c r="C166" s="60" t="s">
        <v>22</v>
      </c>
      <c r="D166" s="117">
        <v>1</v>
      </c>
      <c r="E166" s="352"/>
      <c r="F166" s="279"/>
    </row>
    <row r="167" spans="1:6">
      <c r="A167" s="276"/>
      <c r="B167" s="140"/>
      <c r="C167" s="60"/>
      <c r="D167" s="117"/>
      <c r="E167" s="352"/>
      <c r="F167" s="279"/>
    </row>
    <row r="168" spans="1:6">
      <c r="A168" s="276" t="s">
        <v>210</v>
      </c>
      <c r="B168" s="140" t="s">
        <v>234</v>
      </c>
      <c r="C168" s="60" t="s">
        <v>22</v>
      </c>
      <c r="D168" s="117">
        <v>1</v>
      </c>
      <c r="E168" s="352"/>
      <c r="F168" s="279"/>
    </row>
    <row r="169" spans="1:6">
      <c r="A169" s="276"/>
      <c r="B169" s="140"/>
      <c r="C169" s="60"/>
      <c r="D169" s="117"/>
      <c r="E169" s="352"/>
      <c r="F169" s="279"/>
    </row>
    <row r="170" spans="1:6" ht="25">
      <c r="A170" s="276" t="s">
        <v>211</v>
      </c>
      <c r="B170" s="140" t="s">
        <v>146</v>
      </c>
      <c r="C170" s="60" t="s">
        <v>22</v>
      </c>
      <c r="D170" s="117">
        <v>1</v>
      </c>
      <c r="E170" s="352"/>
      <c r="F170" s="279"/>
    </row>
    <row r="171" spans="1:6">
      <c r="A171" s="276"/>
      <c r="B171" s="140"/>
      <c r="C171" s="60"/>
      <c r="D171" s="117"/>
      <c r="E171" s="352"/>
      <c r="F171" s="279"/>
    </row>
    <row r="172" spans="1:6">
      <c r="A172" s="276" t="s">
        <v>212</v>
      </c>
      <c r="B172" s="140" t="s">
        <v>147</v>
      </c>
      <c r="C172" s="60" t="s">
        <v>22</v>
      </c>
      <c r="D172" s="117">
        <v>2</v>
      </c>
      <c r="E172" s="352"/>
      <c r="F172" s="279"/>
    </row>
    <row r="173" spans="1:6">
      <c r="A173" s="276"/>
      <c r="B173" s="140"/>
      <c r="C173" s="60"/>
      <c r="D173" s="117"/>
      <c r="E173" s="352"/>
      <c r="F173" s="279"/>
    </row>
    <row r="174" spans="1:6">
      <c r="A174" s="276" t="s">
        <v>218</v>
      </c>
      <c r="B174" s="140" t="s">
        <v>232</v>
      </c>
      <c r="C174" s="60" t="s">
        <v>22</v>
      </c>
      <c r="D174" s="117">
        <v>2</v>
      </c>
      <c r="E174" s="352"/>
      <c r="F174" s="279"/>
    </row>
    <row r="175" spans="1:6">
      <c r="A175" s="276"/>
      <c r="B175" s="140"/>
      <c r="C175" s="60"/>
      <c r="D175" s="117"/>
      <c r="E175" s="352"/>
      <c r="F175" s="279"/>
    </row>
    <row r="176" spans="1:6">
      <c r="A176" s="276" t="s">
        <v>219</v>
      </c>
      <c r="B176" s="140" t="s">
        <v>263</v>
      </c>
      <c r="C176" s="60" t="s">
        <v>22</v>
      </c>
      <c r="D176" s="117">
        <v>4</v>
      </c>
      <c r="E176" s="352"/>
      <c r="F176" s="279"/>
    </row>
    <row r="177" spans="1:6">
      <c r="A177" s="276"/>
      <c r="B177" s="140"/>
      <c r="C177" s="60"/>
      <c r="D177" s="117"/>
      <c r="E177" s="375"/>
      <c r="F177" s="279"/>
    </row>
    <row r="178" spans="1:6">
      <c r="A178" s="276" t="s">
        <v>220</v>
      </c>
      <c r="B178" s="140" t="s">
        <v>262</v>
      </c>
      <c r="C178" s="60" t="s">
        <v>22</v>
      </c>
      <c r="D178" s="117">
        <v>1</v>
      </c>
      <c r="E178" s="352"/>
      <c r="F178" s="279"/>
    </row>
    <row r="179" spans="1:6">
      <c r="A179" s="276"/>
      <c r="B179" s="140"/>
      <c r="C179" s="60"/>
      <c r="D179" s="117"/>
      <c r="E179" s="352"/>
      <c r="F179" s="279"/>
    </row>
    <row r="180" spans="1:6">
      <c r="A180" s="276" t="s">
        <v>221</v>
      </c>
      <c r="B180" s="140" t="s">
        <v>269</v>
      </c>
      <c r="C180" s="60" t="s">
        <v>22</v>
      </c>
      <c r="D180" s="117">
        <v>2</v>
      </c>
      <c r="E180" s="352"/>
      <c r="F180" s="279"/>
    </row>
    <row r="181" spans="1:6">
      <c r="A181" s="276"/>
      <c r="B181" s="140"/>
      <c r="C181" s="60"/>
      <c r="D181" s="117"/>
      <c r="E181" s="352"/>
      <c r="F181" s="279"/>
    </row>
    <row r="182" spans="1:6" ht="13">
      <c r="A182" s="276"/>
      <c r="B182" s="141" t="s">
        <v>270</v>
      </c>
      <c r="C182" s="60"/>
      <c r="D182" s="117"/>
      <c r="E182" s="352"/>
      <c r="F182" s="279"/>
    </row>
    <row r="183" spans="1:6">
      <c r="A183" s="276" t="s">
        <v>271</v>
      </c>
      <c r="B183" s="140" t="s">
        <v>272</v>
      </c>
      <c r="C183" s="60" t="s">
        <v>22</v>
      </c>
      <c r="D183" s="117">
        <v>1</v>
      </c>
      <c r="E183" s="352"/>
      <c r="F183" s="279"/>
    </row>
    <row r="184" spans="1:6">
      <c r="A184" s="276"/>
      <c r="B184" s="140"/>
      <c r="C184" s="60"/>
      <c r="D184" s="117"/>
      <c r="E184" s="352"/>
      <c r="F184" s="279"/>
    </row>
    <row r="185" spans="1:6">
      <c r="A185" s="276" t="s">
        <v>274</v>
      </c>
      <c r="B185" s="140" t="s">
        <v>273</v>
      </c>
      <c r="C185" s="60" t="s">
        <v>22</v>
      </c>
      <c r="D185" s="117">
        <v>6</v>
      </c>
      <c r="E185" s="352"/>
      <c r="F185" s="279"/>
    </row>
    <row r="186" spans="1:6">
      <c r="A186" s="276"/>
      <c r="B186" s="140"/>
      <c r="C186" s="60"/>
      <c r="D186" s="117"/>
      <c r="E186" s="352"/>
      <c r="F186" s="279"/>
    </row>
    <row r="187" spans="1:6">
      <c r="A187" s="276" t="s">
        <v>275</v>
      </c>
      <c r="B187" s="140" t="s">
        <v>141</v>
      </c>
      <c r="C187" s="60" t="s">
        <v>22</v>
      </c>
      <c r="D187" s="117">
        <v>3</v>
      </c>
      <c r="E187" s="352"/>
      <c r="F187" s="279"/>
    </row>
    <row r="188" spans="1:6">
      <c r="A188" s="276"/>
      <c r="B188" s="140"/>
      <c r="C188" s="60"/>
      <c r="D188" s="117"/>
      <c r="E188" s="352"/>
      <c r="F188" s="279"/>
    </row>
    <row r="189" spans="1:6" ht="13">
      <c r="A189" s="276"/>
      <c r="B189" s="141" t="s">
        <v>276</v>
      </c>
      <c r="C189" s="60"/>
      <c r="D189" s="117"/>
      <c r="E189" s="352"/>
      <c r="F189" s="279"/>
    </row>
    <row r="190" spans="1:6">
      <c r="A190" s="276" t="s">
        <v>277</v>
      </c>
      <c r="B190" s="140" t="s">
        <v>278</v>
      </c>
      <c r="C190" s="60" t="s">
        <v>22</v>
      </c>
      <c r="D190" s="117">
        <v>1</v>
      </c>
      <c r="E190" s="352"/>
      <c r="F190" s="279"/>
    </row>
    <row r="191" spans="1:6">
      <c r="A191" s="276"/>
      <c r="B191" s="140"/>
      <c r="C191" s="60"/>
      <c r="D191" s="117"/>
      <c r="E191" s="352"/>
      <c r="F191" s="279"/>
    </row>
    <row r="192" spans="1:6">
      <c r="A192" s="276" t="s">
        <v>284</v>
      </c>
      <c r="B192" s="140" t="s">
        <v>279</v>
      </c>
      <c r="C192" s="60" t="s">
        <v>22</v>
      </c>
      <c r="D192" s="117">
        <v>6</v>
      </c>
      <c r="E192" s="352"/>
      <c r="F192" s="279"/>
    </row>
    <row r="193" spans="1:6">
      <c r="A193" s="276"/>
      <c r="B193" s="140"/>
      <c r="C193" s="60"/>
      <c r="D193" s="117"/>
      <c r="E193" s="352"/>
      <c r="F193" s="279"/>
    </row>
    <row r="194" spans="1:6">
      <c r="A194" s="276" t="s">
        <v>285</v>
      </c>
      <c r="B194" s="140" t="s">
        <v>280</v>
      </c>
      <c r="C194" s="60" t="s">
        <v>22</v>
      </c>
      <c r="D194" s="117">
        <v>3</v>
      </c>
      <c r="E194" s="352"/>
      <c r="F194" s="279"/>
    </row>
    <row r="195" spans="1:6">
      <c r="A195" s="276"/>
      <c r="B195" s="140"/>
      <c r="C195" s="60"/>
      <c r="D195" s="117"/>
      <c r="E195" s="352"/>
      <c r="F195" s="279"/>
    </row>
    <row r="196" spans="1:6" ht="13">
      <c r="A196" s="276"/>
      <c r="B196" s="141" t="s">
        <v>256</v>
      </c>
      <c r="C196" s="315"/>
      <c r="D196" s="117"/>
      <c r="E196" s="352"/>
      <c r="F196" s="277"/>
    </row>
    <row r="197" spans="1:6">
      <c r="A197" s="276" t="s">
        <v>81</v>
      </c>
      <c r="B197" s="140" t="s">
        <v>286</v>
      </c>
      <c r="C197" s="60" t="s">
        <v>22</v>
      </c>
      <c r="D197" s="117">
        <v>205</v>
      </c>
      <c r="E197" s="352"/>
      <c r="F197" s="277"/>
    </row>
    <row r="198" spans="1:6">
      <c r="A198" s="276"/>
      <c r="B198" s="140"/>
      <c r="C198" s="60"/>
      <c r="D198" s="117"/>
      <c r="E198" s="352"/>
      <c r="F198" s="277"/>
    </row>
    <row r="199" spans="1:6">
      <c r="A199" s="276" t="s">
        <v>82</v>
      </c>
      <c r="B199" s="140" t="s">
        <v>176</v>
      </c>
      <c r="C199" s="60" t="s">
        <v>22</v>
      </c>
      <c r="D199" s="117">
        <v>30</v>
      </c>
      <c r="E199" s="352"/>
      <c r="F199" s="277"/>
    </row>
    <row r="200" spans="1:6">
      <c r="A200" s="276"/>
      <c r="B200" s="140"/>
      <c r="C200" s="60"/>
      <c r="D200" s="117"/>
      <c r="E200" s="352"/>
      <c r="F200" s="277"/>
    </row>
    <row r="201" spans="1:6">
      <c r="A201" s="276" t="s">
        <v>83</v>
      </c>
      <c r="B201" s="140" t="s">
        <v>162</v>
      </c>
      <c r="C201" s="60" t="s">
        <v>22</v>
      </c>
      <c r="D201" s="117">
        <v>50</v>
      </c>
      <c r="E201" s="352"/>
      <c r="F201" s="277"/>
    </row>
    <row r="202" spans="1:6">
      <c r="A202" s="276"/>
      <c r="B202" s="140"/>
      <c r="C202" s="60"/>
      <c r="D202" s="117"/>
      <c r="E202" s="352"/>
      <c r="F202" s="277"/>
    </row>
    <row r="203" spans="1:6">
      <c r="A203" s="276" t="s">
        <v>248</v>
      </c>
      <c r="B203" s="140" t="s">
        <v>163</v>
      </c>
      <c r="C203" s="60" t="s">
        <v>22</v>
      </c>
      <c r="D203" s="117">
        <v>125</v>
      </c>
      <c r="E203" s="352"/>
      <c r="F203" s="277"/>
    </row>
    <row r="204" spans="1:6">
      <c r="A204" s="276"/>
      <c r="B204" s="140"/>
      <c r="C204" s="60"/>
      <c r="D204" s="117"/>
      <c r="E204" s="352"/>
      <c r="F204" s="277"/>
    </row>
    <row r="205" spans="1:6">
      <c r="A205" s="276" t="s">
        <v>306</v>
      </c>
      <c r="B205" s="140" t="s">
        <v>304</v>
      </c>
      <c r="C205" s="60" t="s">
        <v>22</v>
      </c>
      <c r="D205" s="117">
        <v>205</v>
      </c>
      <c r="E205" s="352"/>
      <c r="F205" s="277"/>
    </row>
    <row r="206" spans="1:6">
      <c r="A206" s="276"/>
      <c r="B206" s="140"/>
      <c r="C206" s="60"/>
      <c r="D206" s="117"/>
      <c r="E206" s="352"/>
      <c r="F206" s="277"/>
    </row>
    <row r="207" spans="1:6">
      <c r="A207" s="276" t="s">
        <v>307</v>
      </c>
      <c r="B207" s="140" t="s">
        <v>303</v>
      </c>
      <c r="C207" s="60" t="s">
        <v>22</v>
      </c>
      <c r="D207" s="117">
        <v>205</v>
      </c>
      <c r="E207" s="352"/>
      <c r="F207" s="277"/>
    </row>
    <row r="208" spans="1:6">
      <c r="A208" s="276"/>
      <c r="B208" s="140"/>
      <c r="C208" s="60"/>
      <c r="D208" s="117"/>
      <c r="E208" s="352"/>
      <c r="F208" s="277"/>
    </row>
    <row r="209" spans="1:6">
      <c r="A209" s="276" t="s">
        <v>249</v>
      </c>
      <c r="B209" s="140" t="s">
        <v>287</v>
      </c>
      <c r="C209" s="60" t="s">
        <v>22</v>
      </c>
      <c r="D209" s="117">
        <v>205</v>
      </c>
      <c r="E209" s="352"/>
      <c r="F209" s="277"/>
    </row>
    <row r="210" spans="1:6">
      <c r="A210" s="276"/>
      <c r="B210" s="140"/>
      <c r="C210" s="60"/>
      <c r="D210" s="117"/>
      <c r="E210" s="352"/>
      <c r="F210" s="277"/>
    </row>
    <row r="211" spans="1:6">
      <c r="A211" s="276" t="s">
        <v>250</v>
      </c>
      <c r="B211" s="140" t="s">
        <v>288</v>
      </c>
      <c r="C211" s="60" t="s">
        <v>22</v>
      </c>
      <c r="D211" s="117">
        <v>205</v>
      </c>
      <c r="E211" s="352"/>
      <c r="F211" s="277"/>
    </row>
    <row r="212" spans="1:6">
      <c r="A212" s="276"/>
      <c r="B212" s="140"/>
      <c r="C212" s="60"/>
      <c r="D212" s="117"/>
      <c r="E212" s="352"/>
      <c r="F212" s="277"/>
    </row>
    <row r="213" spans="1:6">
      <c r="A213" s="276" t="s">
        <v>251</v>
      </c>
      <c r="B213" s="140" t="s">
        <v>289</v>
      </c>
      <c r="C213" s="60" t="s">
        <v>22</v>
      </c>
      <c r="D213" s="117">
        <v>205</v>
      </c>
      <c r="E213" s="352"/>
      <c r="F213" s="277"/>
    </row>
    <row r="214" spans="1:6">
      <c r="A214" s="276"/>
      <c r="B214" s="140"/>
      <c r="C214" s="60"/>
      <c r="D214" s="117"/>
      <c r="E214" s="352"/>
      <c r="F214" s="277"/>
    </row>
    <row r="215" spans="1:6">
      <c r="A215" s="276" t="s">
        <v>252</v>
      </c>
      <c r="B215" s="140" t="s">
        <v>164</v>
      </c>
      <c r="C215" s="60" t="s">
        <v>22</v>
      </c>
      <c r="D215" s="117">
        <v>205</v>
      </c>
      <c r="E215" s="352"/>
      <c r="F215" s="277"/>
    </row>
    <row r="216" spans="1:6">
      <c r="A216" s="276"/>
      <c r="B216" s="140"/>
      <c r="C216" s="60"/>
      <c r="D216" s="117"/>
      <c r="E216" s="352"/>
      <c r="F216" s="277"/>
    </row>
    <row r="217" spans="1:6">
      <c r="A217" s="276" t="s">
        <v>253</v>
      </c>
      <c r="B217" s="140" t="s">
        <v>165</v>
      </c>
      <c r="C217" s="60" t="s">
        <v>22</v>
      </c>
      <c r="D217" s="117">
        <v>205</v>
      </c>
      <c r="E217" s="352"/>
      <c r="F217" s="277"/>
    </row>
    <row r="218" spans="1:6">
      <c r="A218" s="276"/>
      <c r="B218" s="140"/>
      <c r="C218" s="60"/>
      <c r="D218" s="117"/>
      <c r="E218" s="352"/>
      <c r="F218" s="277"/>
    </row>
    <row r="219" spans="1:6">
      <c r="A219" s="276" t="s">
        <v>254</v>
      </c>
      <c r="B219" s="140" t="s">
        <v>166</v>
      </c>
      <c r="C219" s="60" t="s">
        <v>22</v>
      </c>
      <c r="D219" s="117">
        <v>410</v>
      </c>
      <c r="E219" s="352"/>
      <c r="F219" s="277"/>
    </row>
    <row r="220" spans="1:6">
      <c r="A220" s="276"/>
      <c r="B220" s="140"/>
      <c r="C220" s="60"/>
      <c r="D220" s="117"/>
      <c r="E220" s="352"/>
      <c r="F220" s="277"/>
    </row>
    <row r="221" spans="1:6">
      <c r="A221" s="276" t="s">
        <v>290</v>
      </c>
      <c r="B221" s="140" t="s">
        <v>298</v>
      </c>
      <c r="C221" s="60" t="s">
        <v>22</v>
      </c>
      <c r="D221" s="117">
        <v>205</v>
      </c>
      <c r="E221" s="352"/>
      <c r="F221" s="277"/>
    </row>
    <row r="222" spans="1:6">
      <c r="A222" s="276"/>
      <c r="B222" s="140"/>
      <c r="C222" s="60"/>
      <c r="D222" s="117"/>
      <c r="E222" s="352"/>
      <c r="F222" s="277"/>
    </row>
    <row r="223" spans="1:6">
      <c r="A223" s="276" t="s">
        <v>291</v>
      </c>
      <c r="B223" s="140" t="s">
        <v>167</v>
      </c>
      <c r="C223" s="60" t="s">
        <v>22</v>
      </c>
      <c r="D223" s="117">
        <v>205</v>
      </c>
      <c r="E223" s="352"/>
      <c r="F223" s="277"/>
    </row>
    <row r="224" spans="1:6">
      <c r="A224" s="276"/>
      <c r="B224" s="140"/>
      <c r="C224" s="60"/>
      <c r="D224" s="117"/>
      <c r="E224" s="352"/>
      <c r="F224" s="277"/>
    </row>
    <row r="225" spans="1:6">
      <c r="A225" s="276" t="s">
        <v>292</v>
      </c>
      <c r="B225" s="140" t="s">
        <v>93</v>
      </c>
      <c r="C225" s="60" t="s">
        <v>22</v>
      </c>
      <c r="D225" s="117">
        <v>205</v>
      </c>
      <c r="E225" s="352"/>
      <c r="F225" s="277"/>
    </row>
    <row r="226" spans="1:6">
      <c r="A226" s="276"/>
      <c r="B226" s="140"/>
      <c r="C226" s="60"/>
      <c r="D226" s="117"/>
      <c r="E226" s="352"/>
      <c r="F226" s="277"/>
    </row>
    <row r="227" spans="1:6">
      <c r="A227" s="276" t="s">
        <v>293</v>
      </c>
      <c r="B227" s="140" t="s">
        <v>294</v>
      </c>
      <c r="C227" s="60" t="s">
        <v>22</v>
      </c>
      <c r="D227" s="117">
        <v>410</v>
      </c>
      <c r="E227" s="352"/>
      <c r="F227" s="279"/>
    </row>
    <row r="228" spans="1:6">
      <c r="A228" s="276"/>
      <c r="B228" s="140"/>
      <c r="C228" s="60"/>
      <c r="D228" s="117"/>
      <c r="E228" s="352"/>
      <c r="F228" s="279"/>
    </row>
    <row r="229" spans="1:6">
      <c r="A229" s="276" t="s">
        <v>296</v>
      </c>
      <c r="B229" s="140" t="s">
        <v>295</v>
      </c>
      <c r="C229" s="60" t="s">
        <v>22</v>
      </c>
      <c r="D229" s="117">
        <v>205</v>
      </c>
      <c r="E229" s="352"/>
      <c r="F229" s="279"/>
    </row>
    <row r="230" spans="1:6">
      <c r="A230" s="276"/>
      <c r="B230" s="140"/>
      <c r="C230" s="60"/>
      <c r="D230" s="117"/>
      <c r="E230" s="352"/>
      <c r="F230" s="279"/>
    </row>
    <row r="231" spans="1:6">
      <c r="A231" s="276" t="s">
        <v>297</v>
      </c>
      <c r="B231" s="140" t="s">
        <v>299</v>
      </c>
      <c r="C231" s="60" t="s">
        <v>22</v>
      </c>
      <c r="D231" s="117">
        <v>205</v>
      </c>
      <c r="E231" s="352"/>
      <c r="F231" s="279"/>
    </row>
    <row r="232" spans="1:6">
      <c r="A232" s="276"/>
      <c r="B232" s="140"/>
      <c r="C232" s="60"/>
      <c r="D232" s="117"/>
      <c r="E232" s="352"/>
      <c r="F232" s="279"/>
    </row>
    <row r="233" spans="1:6">
      <c r="A233" s="276" t="s">
        <v>301</v>
      </c>
      <c r="B233" s="140" t="s">
        <v>300</v>
      </c>
      <c r="C233" s="60" t="s">
        <v>22</v>
      </c>
      <c r="D233" s="117">
        <v>410</v>
      </c>
      <c r="E233" s="352"/>
      <c r="F233" s="279"/>
    </row>
    <row r="234" spans="1:6">
      <c r="A234" s="276"/>
      <c r="B234" s="140"/>
      <c r="C234" s="60"/>
      <c r="D234" s="117"/>
      <c r="E234" s="352"/>
      <c r="F234" s="279"/>
    </row>
    <row r="235" spans="1:6">
      <c r="A235" s="276" t="s">
        <v>302</v>
      </c>
      <c r="B235" s="140" t="s">
        <v>305</v>
      </c>
      <c r="C235" s="60" t="s">
        <v>41</v>
      </c>
      <c r="D235" s="117">
        <f>300*10</f>
        <v>3000</v>
      </c>
      <c r="E235" s="352"/>
      <c r="F235" s="279"/>
    </row>
    <row r="236" spans="1:6" s="17" customFormat="1" ht="35.25" customHeight="1" thickBot="1">
      <c r="A236" s="276"/>
      <c r="B236" s="147" t="s">
        <v>35</v>
      </c>
      <c r="C236" s="148"/>
      <c r="D236" s="149"/>
      <c r="E236" s="359"/>
      <c r="F236" s="150"/>
    </row>
    <row r="237" spans="1:6" s="17" customFormat="1" ht="12" customHeight="1" thickBot="1">
      <c r="A237" s="276"/>
      <c r="B237" s="144"/>
      <c r="C237" s="145"/>
      <c r="D237" s="146"/>
      <c r="E237" s="360"/>
      <c r="F237" s="280"/>
    </row>
    <row r="238" spans="1:6" ht="27" thickTop="1" thickBot="1">
      <c r="A238" s="281" t="s">
        <v>31</v>
      </c>
      <c r="B238" s="142" t="s">
        <v>14</v>
      </c>
      <c r="C238" s="142" t="s">
        <v>15</v>
      </c>
      <c r="D238" s="143" t="s">
        <v>16</v>
      </c>
      <c r="E238" s="358" t="s">
        <v>26</v>
      </c>
      <c r="F238" s="282" t="s">
        <v>32</v>
      </c>
    </row>
    <row r="239" spans="1:6" ht="13" thickTop="1">
      <c r="A239" s="268"/>
      <c r="B239" s="84"/>
      <c r="C239" s="93"/>
      <c r="D239" s="111"/>
      <c r="E239" s="351"/>
      <c r="F239" s="269"/>
    </row>
    <row r="240" spans="1:6" ht="13">
      <c r="A240" s="265"/>
      <c r="B240" s="156" t="s">
        <v>255</v>
      </c>
      <c r="C240" s="92"/>
      <c r="D240" s="105"/>
      <c r="E240" s="349"/>
      <c r="F240" s="266"/>
    </row>
    <row r="241" spans="1:8" ht="13">
      <c r="A241" s="265"/>
      <c r="B241" s="74"/>
      <c r="C241" s="92"/>
      <c r="D241" s="105"/>
      <c r="E241" s="349"/>
      <c r="F241" s="266"/>
    </row>
    <row r="242" spans="1:8" ht="39">
      <c r="A242" s="265"/>
      <c r="B242" s="85" t="s">
        <v>43</v>
      </c>
      <c r="C242" s="92"/>
      <c r="D242" s="105"/>
      <c r="E242" s="349"/>
      <c r="F242" s="266"/>
    </row>
    <row r="243" spans="1:8" ht="26">
      <c r="A243" s="265"/>
      <c r="B243" s="86" t="s">
        <v>44</v>
      </c>
      <c r="C243" s="92"/>
      <c r="D243" s="105"/>
      <c r="E243" s="349"/>
      <c r="F243" s="266"/>
    </row>
    <row r="244" spans="1:8" ht="182">
      <c r="A244" s="265"/>
      <c r="B244" s="75" t="s">
        <v>45</v>
      </c>
      <c r="C244" s="92"/>
      <c r="D244" s="105"/>
      <c r="E244" s="349"/>
      <c r="F244" s="266"/>
    </row>
    <row r="245" spans="1:8" ht="13">
      <c r="A245" s="265"/>
      <c r="B245" s="75"/>
      <c r="C245" s="92"/>
      <c r="D245" s="105"/>
      <c r="E245" s="349"/>
      <c r="F245" s="266"/>
    </row>
    <row r="246" spans="1:8">
      <c r="A246" s="265" t="s">
        <v>246</v>
      </c>
      <c r="B246" s="76" t="s">
        <v>92</v>
      </c>
      <c r="C246" s="92" t="s">
        <v>39</v>
      </c>
      <c r="D246" s="118">
        <v>4</v>
      </c>
      <c r="E246" s="361"/>
      <c r="F246" s="266"/>
    </row>
    <row r="247" spans="1:8">
      <c r="A247" s="265"/>
      <c r="B247" s="76"/>
      <c r="C247" s="92"/>
      <c r="D247" s="118"/>
      <c r="E247" s="362"/>
      <c r="F247" s="266"/>
    </row>
    <row r="248" spans="1:8">
      <c r="A248" s="265" t="s">
        <v>247</v>
      </c>
      <c r="B248" s="76" t="s">
        <v>184</v>
      </c>
      <c r="C248" s="92" t="s">
        <v>39</v>
      </c>
      <c r="D248" s="118">
        <v>25</v>
      </c>
      <c r="E248" s="361"/>
      <c r="F248" s="266"/>
    </row>
    <row r="249" spans="1:8">
      <c r="A249" s="265"/>
      <c r="B249" s="76"/>
      <c r="C249" s="92"/>
      <c r="D249" s="118"/>
      <c r="E249" s="361"/>
      <c r="F249" s="266"/>
    </row>
    <row r="250" spans="1:8">
      <c r="A250" s="265" t="s">
        <v>282</v>
      </c>
      <c r="B250" s="76" t="s">
        <v>281</v>
      </c>
      <c r="C250" s="92" t="s">
        <v>39</v>
      </c>
      <c r="D250" s="118">
        <v>1</v>
      </c>
      <c r="E250" s="361"/>
      <c r="F250" s="266"/>
    </row>
    <row r="251" spans="1:8">
      <c r="A251" s="265"/>
      <c r="B251" s="76"/>
      <c r="C251" s="92"/>
      <c r="D251" s="118"/>
      <c r="E251" s="361"/>
      <c r="F251" s="266"/>
    </row>
    <row r="252" spans="1:8" ht="13">
      <c r="A252" s="283"/>
      <c r="B252" s="87" t="s">
        <v>50</v>
      </c>
      <c r="C252" s="50"/>
      <c r="D252" s="103"/>
      <c r="E252" s="363"/>
      <c r="F252" s="222"/>
    </row>
    <row r="253" spans="1:8" ht="62.5">
      <c r="A253" s="278"/>
      <c r="B253" s="88" t="s">
        <v>57</v>
      </c>
      <c r="C253" s="58"/>
      <c r="D253" s="105"/>
      <c r="E253" s="364"/>
      <c r="F253" s="267"/>
      <c r="H253" s="174"/>
    </row>
    <row r="254" spans="1:8">
      <c r="A254" s="265" t="s">
        <v>283</v>
      </c>
      <c r="B254" s="88" t="s">
        <v>185</v>
      </c>
      <c r="C254" s="58" t="s">
        <v>39</v>
      </c>
      <c r="D254" s="105">
        <v>16</v>
      </c>
      <c r="E254" s="364"/>
      <c r="F254" s="267"/>
    </row>
    <row r="255" spans="1:8" ht="13" thickBot="1">
      <c r="A255" s="265"/>
      <c r="B255" s="88"/>
      <c r="C255" s="58"/>
      <c r="D255" s="105"/>
      <c r="E255" s="364"/>
      <c r="F255" s="267"/>
    </row>
    <row r="256" spans="1:8" s="17" customFormat="1" ht="27" customHeight="1" thickBot="1">
      <c r="A256" s="135"/>
      <c r="B256" s="127" t="s">
        <v>35</v>
      </c>
      <c r="C256" s="136"/>
      <c r="D256" s="137"/>
      <c r="E256" s="365"/>
      <c r="F256" s="134"/>
    </row>
    <row r="257" spans="1:6">
      <c r="A257" s="254"/>
      <c r="B257" s="66"/>
      <c r="C257" s="98"/>
      <c r="D257" s="105"/>
      <c r="E257" s="366"/>
      <c r="F257" s="239"/>
    </row>
    <row r="258" spans="1:6">
      <c r="A258" s="284"/>
      <c r="B258" s="89"/>
      <c r="C258" s="99"/>
      <c r="D258" s="102"/>
      <c r="E258" s="366"/>
      <c r="F258" s="239"/>
    </row>
    <row r="259" spans="1:6" ht="12.75" customHeight="1">
      <c r="A259" s="398" t="s">
        <v>48</v>
      </c>
      <c r="B259" s="399"/>
      <c r="C259" s="399"/>
      <c r="D259" s="399"/>
      <c r="E259" s="399"/>
      <c r="F259" s="400"/>
    </row>
    <row r="260" spans="1:6" ht="26.5" thickBot="1">
      <c r="A260" s="281" t="s">
        <v>31</v>
      </c>
      <c r="B260" s="142" t="s">
        <v>14</v>
      </c>
      <c r="C260" s="142" t="s">
        <v>15</v>
      </c>
      <c r="D260" s="143" t="s">
        <v>16</v>
      </c>
      <c r="E260" s="358" t="s">
        <v>26</v>
      </c>
      <c r="F260" s="282" t="s">
        <v>36</v>
      </c>
    </row>
    <row r="261" spans="1:6" ht="13" thickTop="1">
      <c r="A261" s="254"/>
      <c r="B261" s="66"/>
      <c r="C261" s="52"/>
      <c r="D261" s="105"/>
      <c r="E261" s="366"/>
      <c r="F261" s="239"/>
    </row>
    <row r="262" spans="1:6" ht="13">
      <c r="A262" s="258"/>
      <c r="B262" s="62" t="s">
        <v>37</v>
      </c>
      <c r="C262" s="53"/>
      <c r="D262" s="106"/>
      <c r="E262" s="367"/>
      <c r="F262" s="243"/>
    </row>
    <row r="263" spans="1:6" ht="13">
      <c r="A263" s="285"/>
      <c r="B263" s="66"/>
      <c r="C263" s="53"/>
      <c r="D263" s="119"/>
      <c r="E263" s="368"/>
      <c r="F263" s="286"/>
    </row>
    <row r="264" spans="1:6" ht="13">
      <c r="A264" s="285"/>
      <c r="B264" s="66" t="s">
        <v>28</v>
      </c>
      <c r="C264" s="53"/>
      <c r="D264" s="119"/>
      <c r="E264" s="368"/>
      <c r="F264" s="286"/>
    </row>
    <row r="265" spans="1:6" ht="13">
      <c r="A265" s="285"/>
      <c r="B265" s="66"/>
      <c r="C265" s="53"/>
      <c r="D265" s="119"/>
      <c r="E265" s="368"/>
      <c r="F265" s="286"/>
    </row>
    <row r="266" spans="1:6" ht="13">
      <c r="A266" s="285"/>
      <c r="B266" s="66" t="s">
        <v>29</v>
      </c>
      <c r="C266" s="53"/>
      <c r="D266" s="119"/>
      <c r="E266" s="368"/>
      <c r="F266" s="286"/>
    </row>
    <row r="267" spans="1:6" ht="13">
      <c r="A267" s="285"/>
      <c r="B267" s="66"/>
      <c r="C267" s="53"/>
      <c r="D267" s="119"/>
      <c r="E267" s="368"/>
      <c r="F267" s="286"/>
    </row>
    <row r="268" spans="1:6" ht="13">
      <c r="A268" s="285"/>
      <c r="B268" s="66" t="s">
        <v>46</v>
      </c>
      <c r="C268" s="53"/>
      <c r="D268" s="119"/>
      <c r="E268" s="368"/>
      <c r="F268" s="286"/>
    </row>
    <row r="269" spans="1:6" ht="13">
      <c r="A269" s="285"/>
      <c r="B269" s="66"/>
      <c r="C269" s="53"/>
      <c r="D269" s="119"/>
      <c r="E269" s="368"/>
      <c r="F269" s="286"/>
    </row>
    <row r="270" spans="1:6" ht="13">
      <c r="A270" s="285"/>
      <c r="B270" s="66" t="s">
        <v>56</v>
      </c>
      <c r="C270" s="53"/>
      <c r="D270" s="119"/>
      <c r="E270" s="368"/>
      <c r="F270" s="286"/>
    </row>
    <row r="271" spans="1:6" ht="13">
      <c r="A271" s="285"/>
      <c r="B271" s="66"/>
      <c r="C271" s="53"/>
      <c r="D271" s="119"/>
      <c r="E271" s="368"/>
      <c r="F271" s="286"/>
    </row>
    <row r="272" spans="1:6" ht="13">
      <c r="A272" s="285"/>
      <c r="B272" s="66" t="s">
        <v>193</v>
      </c>
      <c r="C272" s="53"/>
      <c r="D272" s="119"/>
      <c r="E272" s="368"/>
      <c r="F272" s="286"/>
    </row>
    <row r="273" spans="1:9" ht="13" thickBot="1">
      <c r="A273" s="258"/>
      <c r="B273" s="71"/>
      <c r="C273" s="98"/>
      <c r="D273" s="105"/>
      <c r="E273" s="238"/>
      <c r="F273" s="239"/>
    </row>
    <row r="274" spans="1:9" s="17" customFormat="1" ht="26.25" customHeight="1" thickBot="1">
      <c r="A274" s="132"/>
      <c r="B274" s="127" t="s">
        <v>38</v>
      </c>
      <c r="C274" s="133"/>
      <c r="D274" s="129"/>
      <c r="E274" s="130"/>
      <c r="F274" s="131"/>
      <c r="G274" s="175"/>
      <c r="I274" s="175"/>
    </row>
  </sheetData>
  <sheetProtection formatCells="0" formatColumns="0" formatRows="0" insertColumns="0" insertRows="0" insertHyperlinks="0" selectLockedCells="1" sort="0" autoFilter="0"/>
  <mergeCells count="2">
    <mergeCell ref="A1:F1"/>
    <mergeCell ref="A259:F259"/>
  </mergeCells>
  <phoneticPr fontId="15" type="noConversion"/>
  <pageMargins left="0.75" right="0.5" top="0.75" bottom="0.75" header="0.35" footer="0.5"/>
  <pageSetup paperSize="9" scale="77" orientation="portrait" r:id="rId1"/>
  <headerFooter>
    <oddHeader>&amp;L&amp;"Arial,Bold"&amp;K00B0F0Ihindu- Kinungi Water Supply Project&amp;C&amp;"Arial,Bold"&amp;K00B0F0   NAIVAWASCO&amp;R&amp;"Arial,Bold"&amp;K00B0F011/01/2024</oddHeader>
    <oddFooter>&amp;C                                                                                                                                                                                               Page &amp;P of &amp;N</oddFooter>
  </headerFooter>
  <rowBreaks count="4" manualBreakCount="4">
    <brk id="27" max="5" man="1"/>
    <brk id="46" max="5" man="1"/>
    <brk id="102" max="5" man="1"/>
    <brk id="236"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tabSelected="1" topLeftCell="A82" zoomScaleNormal="100" workbookViewId="0">
      <selection activeCell="A41" sqref="A41:A43"/>
    </sheetView>
  </sheetViews>
  <sheetFormatPr defaultColWidth="9.1796875" defaultRowHeight="12.5"/>
  <cols>
    <col min="1" max="1" width="10.1796875" style="48" customWidth="1"/>
    <col min="2" max="2" width="44.1796875" style="176" customWidth="1"/>
    <col min="3" max="3" width="8.26953125" style="176" customWidth="1"/>
    <col min="4" max="4" width="9.54296875" style="330" customWidth="1"/>
    <col min="5" max="5" width="14.26953125" style="318" customWidth="1"/>
    <col min="6" max="6" width="20" style="176" bestFit="1" customWidth="1"/>
    <col min="7" max="8" width="12.81640625" style="176" bestFit="1" customWidth="1"/>
    <col min="9" max="9" width="57.7265625" style="176" customWidth="1"/>
    <col min="10" max="16384" width="9.1796875" style="176"/>
  </cols>
  <sheetData>
    <row r="1" spans="1:9" ht="14.5" thickBot="1">
      <c r="A1" s="401" t="s">
        <v>308</v>
      </c>
      <c r="B1" s="402"/>
      <c r="C1" s="402"/>
      <c r="D1" s="402"/>
      <c r="E1" s="402"/>
      <c r="F1" s="403"/>
    </row>
    <row r="2" spans="1:9" s="318" customFormat="1" ht="28.5" thickBot="1">
      <c r="A2" s="317" t="s">
        <v>31</v>
      </c>
      <c r="B2" s="288" t="s">
        <v>14</v>
      </c>
      <c r="C2" s="288" t="s">
        <v>15</v>
      </c>
      <c r="D2" s="289" t="s">
        <v>16</v>
      </c>
      <c r="E2" s="290" t="s">
        <v>26</v>
      </c>
      <c r="F2" s="291" t="s">
        <v>32</v>
      </c>
    </row>
    <row r="3" spans="1:9" ht="13.5" thickTop="1">
      <c r="A3" s="250"/>
      <c r="B3" s="51"/>
      <c r="C3" s="51"/>
      <c r="D3" s="104"/>
      <c r="E3" s="159"/>
      <c r="F3" s="251"/>
    </row>
    <row r="4" spans="1:9" ht="13">
      <c r="A4" s="264"/>
      <c r="B4" s="155" t="s">
        <v>65</v>
      </c>
      <c r="C4" s="52"/>
      <c r="D4" s="105"/>
      <c r="E4" s="168"/>
      <c r="F4" s="253"/>
    </row>
    <row r="5" spans="1:9" ht="13">
      <c r="A5" s="265"/>
      <c r="B5" s="62" t="s">
        <v>33</v>
      </c>
      <c r="C5" s="52"/>
      <c r="D5" s="105"/>
      <c r="E5" s="168"/>
      <c r="F5" s="253"/>
    </row>
    <row r="6" spans="1:9" ht="13">
      <c r="A6" s="265"/>
      <c r="B6" s="62"/>
      <c r="C6" s="52"/>
      <c r="D6" s="105"/>
      <c r="E6" s="168"/>
      <c r="F6" s="253"/>
    </row>
    <row r="7" spans="1:9" ht="13">
      <c r="A7" s="265"/>
      <c r="B7" s="155" t="s">
        <v>194</v>
      </c>
      <c r="C7" s="52"/>
      <c r="D7" s="105"/>
      <c r="E7" s="168"/>
      <c r="F7" s="253"/>
    </row>
    <row r="8" spans="1:9" s="318" customFormat="1" ht="25">
      <c r="A8" s="255" t="s">
        <v>309</v>
      </c>
      <c r="B8" s="319" t="s">
        <v>195</v>
      </c>
      <c r="C8" s="54" t="s">
        <v>39</v>
      </c>
      <c r="D8" s="173">
        <v>2</v>
      </c>
      <c r="E8" s="168">
        <v>65000</v>
      </c>
      <c r="F8" s="256">
        <f>E8*D8</f>
        <v>130000</v>
      </c>
    </row>
    <row r="9" spans="1:9" ht="13">
      <c r="A9" s="292"/>
      <c r="B9" s="320"/>
      <c r="C9" s="53"/>
      <c r="D9" s="106"/>
      <c r="E9" s="168"/>
      <c r="F9" s="256"/>
    </row>
    <row r="10" spans="1:9" ht="21" customHeight="1" thickBot="1">
      <c r="A10" s="293"/>
      <c r="B10" s="161" t="s">
        <v>66</v>
      </c>
      <c r="C10" s="162"/>
      <c r="D10" s="165"/>
      <c r="E10" s="170"/>
      <c r="F10" s="294"/>
    </row>
    <row r="11" spans="1:9" s="318" customFormat="1" ht="25.5" thickTop="1">
      <c r="A11" s="255" t="s">
        <v>310</v>
      </c>
      <c r="B11" s="319" t="s">
        <v>84</v>
      </c>
      <c r="C11" s="54" t="s">
        <v>41</v>
      </c>
      <c r="D11" s="106">
        <f>250*2</f>
        <v>500</v>
      </c>
      <c r="E11" s="168"/>
      <c r="F11" s="256"/>
      <c r="I11" s="321"/>
    </row>
    <row r="12" spans="1:9">
      <c r="A12" s="255"/>
      <c r="B12" s="71"/>
      <c r="C12" s="53"/>
      <c r="D12" s="106"/>
      <c r="E12" s="168"/>
      <c r="F12" s="256"/>
    </row>
    <row r="13" spans="1:9" ht="25">
      <c r="A13" s="255" t="s">
        <v>311</v>
      </c>
      <c r="B13" s="322" t="s">
        <v>67</v>
      </c>
      <c r="C13" s="157" t="s">
        <v>39</v>
      </c>
      <c r="D13" s="166">
        <v>2</v>
      </c>
      <c r="E13" s="160"/>
      <c r="F13" s="256"/>
      <c r="I13" s="323"/>
    </row>
    <row r="14" spans="1:9">
      <c r="A14" s="255"/>
      <c r="B14" s="71"/>
      <c r="C14" s="53"/>
      <c r="D14" s="106"/>
      <c r="E14" s="168"/>
      <c r="F14" s="253"/>
    </row>
    <row r="15" spans="1:9" ht="50">
      <c r="A15" s="255" t="s">
        <v>312</v>
      </c>
      <c r="B15" s="322" t="s">
        <v>196</v>
      </c>
      <c r="C15" s="157" t="s">
        <v>25</v>
      </c>
      <c r="D15" s="166">
        <v>2</v>
      </c>
      <c r="E15" s="160"/>
      <c r="F15" s="256"/>
    </row>
    <row r="16" spans="1:9">
      <c r="A16" s="255"/>
      <c r="B16" s="322"/>
      <c r="C16" s="157"/>
      <c r="D16" s="166"/>
      <c r="E16" s="160"/>
      <c r="F16" s="256"/>
    </row>
    <row r="17" spans="1:8" ht="13.5" thickBot="1">
      <c r="A17" s="293"/>
      <c r="B17" s="161" t="s">
        <v>68</v>
      </c>
      <c r="C17" s="162"/>
      <c r="D17" s="165"/>
      <c r="E17" s="170"/>
      <c r="F17" s="295"/>
    </row>
    <row r="18" spans="1:8" ht="13" thickTop="1">
      <c r="A18" s="296"/>
      <c r="B18" s="158"/>
      <c r="C18" s="320"/>
      <c r="D18" s="166"/>
      <c r="E18" s="160"/>
      <c r="F18" s="297"/>
      <c r="H18" s="324"/>
    </row>
    <row r="19" spans="1:8" ht="150">
      <c r="A19" s="255" t="s">
        <v>313</v>
      </c>
      <c r="B19" s="76" t="s">
        <v>215</v>
      </c>
      <c r="C19" s="157" t="s">
        <v>39</v>
      </c>
      <c r="D19" s="166">
        <v>2</v>
      </c>
      <c r="E19" s="325"/>
      <c r="F19" s="297"/>
      <c r="H19" s="326"/>
    </row>
    <row r="20" spans="1:8">
      <c r="A20" s="255"/>
      <c r="B20" s="76"/>
      <c r="C20" s="157"/>
      <c r="D20" s="166"/>
      <c r="E20" s="325"/>
      <c r="F20" s="297"/>
    </row>
    <row r="21" spans="1:8" ht="25">
      <c r="A21" s="255" t="s">
        <v>314</v>
      </c>
      <c r="B21" s="158" t="s">
        <v>197</v>
      </c>
      <c r="C21" s="157" t="s">
        <v>41</v>
      </c>
      <c r="D21" s="166">
        <v>492</v>
      </c>
      <c r="E21" s="325"/>
      <c r="F21" s="297"/>
    </row>
    <row r="22" spans="1:8">
      <c r="A22" s="255"/>
      <c r="B22" s="158"/>
      <c r="C22" s="157"/>
      <c r="D22" s="166"/>
      <c r="E22" s="325"/>
      <c r="F22" s="297"/>
    </row>
    <row r="23" spans="1:8">
      <c r="A23" s="255" t="s">
        <v>315</v>
      </c>
      <c r="B23" s="158" t="s">
        <v>198</v>
      </c>
      <c r="C23" s="157" t="s">
        <v>39</v>
      </c>
      <c r="D23" s="166">
        <v>3</v>
      </c>
      <c r="E23" s="325"/>
      <c r="F23" s="297"/>
    </row>
    <row r="24" spans="1:8">
      <c r="A24" s="255"/>
      <c r="B24" s="158"/>
      <c r="C24" s="157"/>
      <c r="D24" s="166"/>
      <c r="E24" s="325"/>
      <c r="F24" s="297"/>
    </row>
    <row r="25" spans="1:8" ht="52">
      <c r="A25" s="255"/>
      <c r="B25" s="327" t="s">
        <v>199</v>
      </c>
      <c r="C25" s="157"/>
      <c r="D25" s="166"/>
      <c r="E25" s="325"/>
      <c r="F25" s="297"/>
    </row>
    <row r="26" spans="1:8">
      <c r="A26" s="255" t="s">
        <v>316</v>
      </c>
      <c r="B26" s="158" t="s">
        <v>200</v>
      </c>
      <c r="C26" s="157" t="s">
        <v>39</v>
      </c>
      <c r="D26" s="166">
        <v>3</v>
      </c>
      <c r="E26" s="325"/>
      <c r="F26" s="297"/>
    </row>
    <row r="27" spans="1:8">
      <c r="A27" s="255"/>
      <c r="B27" s="158"/>
      <c r="C27" s="157"/>
      <c r="D27" s="166"/>
      <c r="E27" s="325"/>
      <c r="F27" s="297"/>
    </row>
    <row r="28" spans="1:8">
      <c r="A28" s="255" t="s">
        <v>317</v>
      </c>
      <c r="B28" s="158" t="s">
        <v>257</v>
      </c>
      <c r="C28" s="157" t="s">
        <v>39</v>
      </c>
      <c r="D28" s="166">
        <v>3</v>
      </c>
      <c r="E28" s="325"/>
      <c r="F28" s="297"/>
    </row>
    <row r="29" spans="1:8">
      <c r="A29" s="255"/>
      <c r="B29" s="158"/>
      <c r="C29" s="157"/>
      <c r="D29" s="166"/>
      <c r="E29" s="325"/>
      <c r="F29" s="297"/>
    </row>
    <row r="30" spans="1:8">
      <c r="A30" s="255" t="s">
        <v>318</v>
      </c>
      <c r="B30" s="158" t="s">
        <v>201</v>
      </c>
      <c r="C30" s="157" t="s">
        <v>39</v>
      </c>
      <c r="D30" s="166">
        <v>3</v>
      </c>
      <c r="E30" s="325"/>
      <c r="F30" s="297"/>
    </row>
    <row r="31" spans="1:8">
      <c r="A31" s="255"/>
      <c r="B31" s="158"/>
      <c r="C31" s="157"/>
      <c r="D31" s="166"/>
      <c r="E31" s="325"/>
      <c r="F31" s="297"/>
    </row>
    <row r="32" spans="1:8">
      <c r="A32" s="255" t="s">
        <v>319</v>
      </c>
      <c r="B32" s="158" t="s">
        <v>258</v>
      </c>
      <c r="C32" s="157" t="s">
        <v>39</v>
      </c>
      <c r="D32" s="166">
        <v>2</v>
      </c>
      <c r="E32" s="325"/>
      <c r="F32" s="297"/>
    </row>
    <row r="33" spans="1:10">
      <c r="A33" s="255"/>
      <c r="B33" s="158"/>
      <c r="C33" s="157"/>
      <c r="D33" s="166"/>
      <c r="E33" s="325"/>
      <c r="F33" s="297"/>
    </row>
    <row r="34" spans="1:10">
      <c r="A34" s="255" t="s">
        <v>320</v>
      </c>
      <c r="B34" s="158" t="s">
        <v>260</v>
      </c>
      <c r="C34" s="157" t="s">
        <v>39</v>
      </c>
      <c r="D34" s="166">
        <v>2</v>
      </c>
      <c r="E34" s="325"/>
      <c r="F34" s="297"/>
    </row>
    <row r="35" spans="1:10">
      <c r="A35" s="255"/>
      <c r="B35" s="158"/>
      <c r="C35" s="157"/>
      <c r="D35" s="166"/>
      <c r="E35" s="325"/>
      <c r="F35" s="297"/>
    </row>
    <row r="36" spans="1:10">
      <c r="A36" s="255" t="s">
        <v>321</v>
      </c>
      <c r="B36" s="158" t="s">
        <v>259</v>
      </c>
      <c r="C36" s="157" t="s">
        <v>39</v>
      </c>
      <c r="D36" s="166">
        <v>1</v>
      </c>
      <c r="E36" s="325"/>
      <c r="F36" s="297"/>
    </row>
    <row r="37" spans="1:10">
      <c r="A37" s="255"/>
      <c r="B37" s="158"/>
      <c r="C37" s="157"/>
      <c r="D37" s="166"/>
      <c r="E37" s="325"/>
      <c r="F37" s="297"/>
    </row>
    <row r="38" spans="1:10">
      <c r="A38" s="255" t="s">
        <v>322</v>
      </c>
      <c r="B38" s="158" t="s">
        <v>261</v>
      </c>
      <c r="C38" s="157" t="s">
        <v>39</v>
      </c>
      <c r="D38" s="166">
        <v>2</v>
      </c>
      <c r="E38" s="325"/>
      <c r="F38" s="297"/>
    </row>
    <row r="39" spans="1:10">
      <c r="A39" s="255"/>
      <c r="B39" s="158"/>
      <c r="C39" s="157"/>
      <c r="D39" s="166"/>
      <c r="E39" s="325"/>
      <c r="F39" s="297"/>
    </row>
    <row r="40" spans="1:10" ht="24" customHeight="1" thickBot="1">
      <c r="A40" s="298"/>
      <c r="B40" s="328" t="s">
        <v>76</v>
      </c>
      <c r="C40" s="163"/>
      <c r="D40" s="167"/>
      <c r="E40" s="164"/>
      <c r="F40" s="299"/>
    </row>
    <row r="41" spans="1:10" ht="50.5" thickTop="1">
      <c r="A41" s="296" t="s">
        <v>323</v>
      </c>
      <c r="B41" s="322" t="s">
        <v>202</v>
      </c>
      <c r="C41" s="157" t="s">
        <v>25</v>
      </c>
      <c r="D41" s="166">
        <v>1</v>
      </c>
      <c r="E41" s="160">
        <f>112938</f>
        <v>112938</v>
      </c>
      <c r="F41" s="297">
        <f>D41*E41</f>
        <v>112938</v>
      </c>
      <c r="I41" s="326"/>
      <c r="J41" s="326"/>
    </row>
    <row r="42" spans="1:10" ht="13">
      <c r="A42" s="296"/>
      <c r="B42" s="329"/>
      <c r="C42" s="157"/>
      <c r="D42" s="166"/>
      <c r="E42" s="160"/>
      <c r="F42" s="297"/>
    </row>
    <row r="43" spans="1:10" ht="37.5">
      <c r="A43" s="296" t="s">
        <v>324</v>
      </c>
      <c r="B43" s="158" t="s">
        <v>203</v>
      </c>
      <c r="C43" s="157" t="s">
        <v>25</v>
      </c>
      <c r="D43" s="166">
        <v>1</v>
      </c>
      <c r="E43" s="160">
        <v>20000</v>
      </c>
      <c r="F43" s="297">
        <f>E43*D43</f>
        <v>20000</v>
      </c>
    </row>
    <row r="44" spans="1:10" ht="13" thickBot="1">
      <c r="A44" s="255"/>
      <c r="B44" s="71"/>
      <c r="C44" s="98"/>
      <c r="D44" s="105"/>
      <c r="E44" s="168"/>
      <c r="F44" s="239"/>
    </row>
    <row r="45" spans="1:10" s="318" customFormat="1" ht="27.75" customHeight="1" thickBot="1">
      <c r="A45" s="132"/>
      <c r="B45" s="127" t="s">
        <v>35</v>
      </c>
      <c r="C45" s="128"/>
      <c r="D45" s="129"/>
      <c r="E45" s="130"/>
      <c r="F45" s="131">
        <f>SUM(F8:F44)</f>
        <v>262938</v>
      </c>
    </row>
    <row r="46" spans="1:10">
      <c r="B46" s="61"/>
      <c r="C46" s="90"/>
      <c r="D46" s="100"/>
      <c r="E46" s="169"/>
      <c r="F46" s="122"/>
    </row>
  </sheetData>
  <mergeCells count="1">
    <mergeCell ref="A1:F1"/>
  </mergeCells>
  <pageMargins left="0.7" right="0.7" top="0.75" bottom="0.75" header="0.3" footer="0.3"/>
  <pageSetup scale="79" orientation="portrait" r:id="rId1"/>
  <headerFooter>
    <oddHeader>&amp;L&amp;"Arial,Bold"&amp;K00B0F0Ihindu- Kinungi Water Supply Project&amp;C&amp;"Arial,Bold"&amp;K00B0F0NAIVAWASCO&amp;R&amp;"Arial,Bold"&amp;K00B0F011/01/2024</oddHeader>
    <oddFooter>&amp;R&amp;Pof&amp;N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 Page </vt:lpstr>
      <vt:lpstr>Grand Summary </vt:lpstr>
      <vt:lpstr>Bill 1. P &amp; G</vt:lpstr>
      <vt:lpstr>Bill 2. Pipe Laying works</vt:lpstr>
      <vt:lpstr>Bill 3. Borehole work</vt:lpstr>
      <vt:lpstr>'Bill 1. P &amp; G'!Print_Area</vt:lpstr>
      <vt:lpstr>'Bill 2. Pipe Laying works'!Print_Area</vt:lpstr>
      <vt:lpstr>'Bill 3. Borehole work'!Print_Area</vt:lpstr>
      <vt:lpstr>'Cover Page '!Print_Area</vt:lpstr>
      <vt:lpstr>'Grand Summary '!Print_Area</vt:lpstr>
    </vt:vector>
  </TitlesOfParts>
  <Company>HOWARD HUMPHREYS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Bochieng</dc:creator>
  <cp:lastModifiedBy>Procurement Manager</cp:lastModifiedBy>
  <cp:lastPrinted>2024-01-04T10:32:04Z</cp:lastPrinted>
  <dcterms:created xsi:type="dcterms:W3CDTF">2005-01-12T05:03:00Z</dcterms:created>
  <dcterms:modified xsi:type="dcterms:W3CDTF">2024-01-16T10:13:04Z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BE5C5870E2B44F20A263C780C1AA8685</vt:lpwstr>
  </property>
  <property fmtid="{D5CDD505-2E9C-101B-9397-08002B2CF9AE}" pid="3" name="KSOProductBuildVer">
    <vt:lpwstr>1033-11.2.0.11074</vt:lpwstr>
  </property>
</Properties>
</file>